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Sheet1!$A$7:$K$23</definedName>
    <definedName name="Ext">[1]LUT!$G$2</definedName>
    <definedName name="Gender">[1]LUT!$I$1:$BI$1</definedName>
    <definedName name="_xlnm.Print_Area" localSheetId="0">Sheet1!$A$1:$L$21</definedName>
  </definedNames>
  <calcPr calcId="144525"/>
</workbook>
</file>

<file path=xl/sharedStrings.xml><?xml version="1.0" encoding="utf-8"?>
<sst xmlns="http://schemas.openxmlformats.org/spreadsheetml/2006/main" count="64" uniqueCount="59">
  <si>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</si>
  <si>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</si>
  <si>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</si>
  <si>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</si>
  <si>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中通快运：ZY202445101710</t>
  </si>
  <si>
    <t>收件地址：倪琪帆，15857345606，浙江省嘉兴市海盐县百步镇钱王路一号B2幢嘉兴百思蓝德包装股份有限公司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</si>
  <si>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</si>
  <si>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</si>
  <si>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</si>
  <si>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</si>
  <si>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</si>
  <si>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</si>
  <si>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</si>
  <si>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</si>
  <si>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</si>
  <si>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</si>
  <si>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</si>
  <si>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</si>
  <si>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</si>
  <si>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</si>
  <si>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</si>
  <si>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</si>
  <si>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</si>
  <si>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</si>
  <si>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</si>
  <si>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</si>
  <si>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</si>
  <si>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</si>
  <si>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</si>
  <si>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BSKLOCKPIN25055</t>
  </si>
  <si>
    <t>MRBCGEN007-1MM漂白吊绳-23CM，5万，BSK</t>
  </si>
  <si>
    <t>30*37*30</t>
  </si>
  <si>
    <t>21*37*30</t>
  </si>
  <si>
    <t>ELWZAFSD25137</t>
  </si>
  <si>
    <t>MRZCALL073-黑色-14.5CM，18008</t>
  </si>
  <si>
    <t>RC-113724，POORD324894，36197-D，36201-D，1736/003 款</t>
  </si>
  <si>
    <t>ELWZAFSD25138</t>
  </si>
  <si>
    <t>MRZCALL073-黑色-14.5CM，8008</t>
  </si>
  <si>
    <t>RC-113705，POORD324830，1736/014 款</t>
  </si>
  <si>
    <t>ELHZXT25195</t>
  </si>
  <si>
    <t>MRZCALL073-黑色-14.5CM，9000</t>
  </si>
  <si>
    <t>3739/256翻单5 款</t>
  </si>
  <si>
    <t>RAWSGZA25025</t>
  </si>
  <si>
    <t>MRZCALL073-黑色-14.5CM，700</t>
  </si>
  <si>
    <t>2727/001 款</t>
  </si>
  <si>
    <t>RAWSGZA25026</t>
  </si>
  <si>
    <t>2727/002主单 款</t>
  </si>
  <si>
    <t>RAWSGZA25027</t>
  </si>
  <si>
    <t>2727/003 款</t>
  </si>
  <si>
    <t>ELTCZARA25278</t>
  </si>
  <si>
    <t>MRZCALL034-黑色-21CM，700</t>
  </si>
  <si>
    <t>3920/791南美单 款</t>
  </si>
  <si>
    <t>ELHZXT25197</t>
  </si>
  <si>
    <t>MRZCALL073-黑色-14.5CM，4200</t>
  </si>
  <si>
    <t>3739/256南美单 款</t>
  </si>
  <si>
    <t>ELTCZARA25280</t>
  </si>
  <si>
    <t>MRZCALL073-黑色-14.5CM，600</t>
  </si>
  <si>
    <t>3920/813南美单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</si>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</sst>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sz val="10"/>
      <name val="Arial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3" borderId="1" xfId="0" applyFont="1" applyFill="1" applyBorder="1" applyAlignment="1" applyProtection="1">
      <alignment horizontal="center" vertical="center" shrinkToFit="1"/>
    </xf>
    <xf numFmtId="0" fontId="17" fillId="0" borderId="2" xfId="0" applyFont="1" applyFill="1" applyBorder="1" applyAlignment="1" applyProtection="1">
      <alignment horizontal="center" vertical="center" shrinkToFit="1"/>
    </xf>
    <xf numFmtId="0" fontId="17" fillId="0" borderId="3" xfId="0" applyFont="1" applyFill="1" applyBorder="1" applyAlignment="1" applyProtection="1">
      <alignment horizontal="center" vertical="center" shrinkToFit="1"/>
    </xf>
    <xf numFmtId="0" fontId="17" fillId="0" borderId="4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view="pageBreakPreview" zoomScale="115" zoomScaleNormal="100" workbookViewId="0">
      <selection activeCell="D21" sqref="D21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2" width="8.88333333333333" style="7" customWidth="1"/>
    <col min="13" max="16384" width="18" style="4"/>
  </cols>
  <sheetData>
    <row r="1" spans="1:12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  <c r="L1" s="6"/>
    </row>
    <row r="2" spans="1:12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  <c r="L2" s="6"/>
    </row>
    <row r="3" ht="15" spans="1:12">
      <c r="A3" s="9" t="s">
        <v>2</v>
      </c>
      <c r="B3" s="9"/>
      <c r="C3" s="9"/>
      <c r="D3" s="10">
        <v>45991</v>
      </c>
      <c r="E3" s="10"/>
      <c r="F3" s="10"/>
      <c r="G3" s="10"/>
      <c r="H3" s="10"/>
      <c r="I3" s="10"/>
      <c r="J3" s="10"/>
      <c r="K3" s="10"/>
      <c r="L3" s="10"/>
    </row>
    <row r="4" ht="20" customHeight="1" spans="1:12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  <c r="L4" s="13"/>
    </row>
    <row r="5" s="1" customFormat="1" ht="34.5" customHeight="1" spans="1:12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  <c r="L5" s="13"/>
    </row>
    <row r="6" s="2" customFormat="1" ht="15" spans="1:12">
      <c r="A6" s="1"/>
      <c r="B6" s="1"/>
      <c r="C6" s="1"/>
      <c r="D6" s="15"/>
      <c r="E6" s="16"/>
      <c r="F6" s="15"/>
      <c r="G6" s="15"/>
      <c r="H6" s="15"/>
      <c r="I6" s="15"/>
      <c r="J6" s="15"/>
      <c r="K6" s="15"/>
      <c r="L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21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2" t="s">
        <v>26</v>
      </c>
      <c r="K8" s="28" t="s">
        <v>27</v>
      </c>
      <c r="L8" s="28" t="s">
        <v>28</v>
      </c>
    </row>
    <row r="9" s="4" customFormat="1" ht="49" customHeight="1" spans="1:12">
      <c r="A9" s="29" t="s">
        <v>29</v>
      </c>
      <c r="B9" s="30" t="s">
        <v>30</v>
      </c>
      <c r="C9" s="31"/>
      <c r="D9" s="32">
        <v>30000</v>
      </c>
      <c r="E9" s="33">
        <f>+D9*0.05</f>
        <v>1500</v>
      </c>
      <c r="F9" s="33">
        <f>+D9+E9</f>
        <v>31500</v>
      </c>
      <c r="G9" s="34">
        <v>1</v>
      </c>
      <c r="H9" s="34">
        <f>I9-0.58</f>
        <v>6.5</v>
      </c>
      <c r="I9" s="43">
        <v>7.08</v>
      </c>
      <c r="J9" s="43" t="s">
        <v>31</v>
      </c>
      <c r="K9" s="34">
        <v>0.033</v>
      </c>
      <c r="L9" s="34">
        <f t="shared" ref="L9:L18" si="0">I9*G9</f>
        <v>7.08</v>
      </c>
    </row>
    <row r="10" s="4" customFormat="1" ht="60" customHeight="1" spans="1:12">
      <c r="A10" s="29" t="s">
        <v>29</v>
      </c>
      <c r="B10" s="30" t="s">
        <v>30</v>
      </c>
      <c r="C10" s="31"/>
      <c r="D10" s="35">
        <v>20000</v>
      </c>
      <c r="E10" s="33">
        <f t="shared" ref="E10:E18" si="1">D10*0.05</f>
        <v>1000</v>
      </c>
      <c r="F10" s="33">
        <f t="shared" ref="F10:F18" si="2">D10+E10</f>
        <v>21000</v>
      </c>
      <c r="G10" s="34">
        <v>1</v>
      </c>
      <c r="H10" s="34">
        <f>I10-0.4</f>
        <v>4.25</v>
      </c>
      <c r="I10" s="35">
        <v>4.65</v>
      </c>
      <c r="J10" s="35" t="s">
        <v>32</v>
      </c>
      <c r="K10" s="34">
        <v>0.023</v>
      </c>
      <c r="L10" s="34">
        <f t="shared" si="0"/>
        <v>4.65</v>
      </c>
    </row>
    <row r="11" s="4" customFormat="1" ht="60" customHeight="1" spans="1:12">
      <c r="A11" s="29" t="s">
        <v>33</v>
      </c>
      <c r="B11" s="30" t="s">
        <v>34</v>
      </c>
      <c r="C11" s="31" t="s">
        <v>35</v>
      </c>
      <c r="D11" s="35">
        <v>18008</v>
      </c>
      <c r="E11" s="33">
        <f t="shared" si="1"/>
        <v>900.4</v>
      </c>
      <c r="F11" s="33">
        <f t="shared" si="2"/>
        <v>18908.4</v>
      </c>
      <c r="G11" s="36">
        <v>1</v>
      </c>
      <c r="H11" s="36">
        <f>I11-0.58</f>
        <v>6.7</v>
      </c>
      <c r="I11" s="44">
        <v>7.28</v>
      </c>
      <c r="J11" s="44" t="s">
        <v>31</v>
      </c>
      <c r="K11" s="36">
        <v>0.033</v>
      </c>
      <c r="L11" s="36">
        <f t="shared" si="0"/>
        <v>7.28</v>
      </c>
    </row>
    <row r="12" s="4" customFormat="1" ht="60" customHeight="1" spans="1:12">
      <c r="A12" s="29" t="s">
        <v>36</v>
      </c>
      <c r="B12" s="30" t="s">
        <v>37</v>
      </c>
      <c r="C12" s="31" t="s">
        <v>38</v>
      </c>
      <c r="D12" s="35">
        <v>8008</v>
      </c>
      <c r="E12" s="33">
        <f t="shared" si="1"/>
        <v>400.4</v>
      </c>
      <c r="F12" s="33">
        <f t="shared" si="2"/>
        <v>8408.4</v>
      </c>
      <c r="G12" s="37"/>
      <c r="H12" s="37"/>
      <c r="I12" s="45"/>
      <c r="J12" s="45"/>
      <c r="K12" s="37"/>
      <c r="L12" s="37">
        <f t="shared" si="0"/>
        <v>0</v>
      </c>
    </row>
    <row r="13" s="4" customFormat="1" ht="60" customHeight="1" spans="1:12">
      <c r="A13" s="29" t="s">
        <v>39</v>
      </c>
      <c r="B13" s="30" t="s">
        <v>40</v>
      </c>
      <c r="C13" s="31" t="s">
        <v>41</v>
      </c>
      <c r="D13" s="35">
        <v>9000</v>
      </c>
      <c r="E13" s="33">
        <f t="shared" si="1"/>
        <v>450</v>
      </c>
      <c r="F13" s="33">
        <f t="shared" si="2"/>
        <v>9450</v>
      </c>
      <c r="G13" s="37"/>
      <c r="H13" s="37"/>
      <c r="I13" s="45"/>
      <c r="J13" s="45"/>
      <c r="K13" s="37"/>
      <c r="L13" s="37">
        <f t="shared" si="0"/>
        <v>0</v>
      </c>
    </row>
    <row r="14" s="4" customFormat="1" ht="60" customHeight="1" spans="1:12">
      <c r="A14" s="29" t="s">
        <v>42</v>
      </c>
      <c r="B14" s="30" t="s">
        <v>43</v>
      </c>
      <c r="C14" s="31" t="s">
        <v>44</v>
      </c>
      <c r="D14" s="35">
        <v>700</v>
      </c>
      <c r="E14" s="33">
        <f t="shared" si="1"/>
        <v>35</v>
      </c>
      <c r="F14" s="33">
        <f t="shared" si="2"/>
        <v>735</v>
      </c>
      <c r="G14" s="37"/>
      <c r="H14" s="37"/>
      <c r="I14" s="45"/>
      <c r="J14" s="45"/>
      <c r="K14" s="37"/>
      <c r="L14" s="37">
        <f t="shared" si="0"/>
        <v>0</v>
      </c>
    </row>
    <row r="15" s="4" customFormat="1" ht="60" customHeight="1" spans="1:12">
      <c r="A15" s="29" t="s">
        <v>45</v>
      </c>
      <c r="B15" s="30" t="s">
        <v>43</v>
      </c>
      <c r="C15" s="31" t="s">
        <v>46</v>
      </c>
      <c r="D15" s="35">
        <v>700</v>
      </c>
      <c r="E15" s="33">
        <f t="shared" si="1"/>
        <v>35</v>
      </c>
      <c r="F15" s="33">
        <f t="shared" si="2"/>
        <v>735</v>
      </c>
      <c r="G15" s="37"/>
      <c r="H15" s="37"/>
      <c r="I15" s="45"/>
      <c r="J15" s="45"/>
      <c r="K15" s="37"/>
      <c r="L15" s="37">
        <f t="shared" si="0"/>
        <v>0</v>
      </c>
    </row>
    <row r="16" s="4" customFormat="1" ht="60" customHeight="1" spans="1:12">
      <c r="A16" s="29" t="s">
        <v>47</v>
      </c>
      <c r="B16" s="30" t="s">
        <v>43</v>
      </c>
      <c r="C16" s="31" t="s">
        <v>48</v>
      </c>
      <c r="D16" s="35">
        <v>700</v>
      </c>
      <c r="E16" s="33">
        <f t="shared" si="1"/>
        <v>35</v>
      </c>
      <c r="F16" s="33">
        <f t="shared" si="2"/>
        <v>735</v>
      </c>
      <c r="G16" s="37"/>
      <c r="H16" s="37"/>
      <c r="I16" s="45"/>
      <c r="J16" s="45"/>
      <c r="K16" s="37"/>
      <c r="L16" s="37">
        <f t="shared" si="0"/>
        <v>0</v>
      </c>
    </row>
    <row r="17" s="4" customFormat="1" ht="60" customHeight="1" spans="1:12">
      <c r="A17" s="29" t="s">
        <v>49</v>
      </c>
      <c r="B17" s="30" t="s">
        <v>50</v>
      </c>
      <c r="C17" s="31" t="s">
        <v>51</v>
      </c>
      <c r="D17" s="35">
        <v>700</v>
      </c>
      <c r="E17" s="33">
        <f t="shared" si="1"/>
        <v>35</v>
      </c>
      <c r="F17" s="33">
        <f t="shared" si="2"/>
        <v>735</v>
      </c>
      <c r="G17" s="37"/>
      <c r="H17" s="37"/>
      <c r="I17" s="45"/>
      <c r="J17" s="45"/>
      <c r="K17" s="37"/>
      <c r="L17" s="37">
        <f t="shared" si="0"/>
        <v>0</v>
      </c>
    </row>
    <row r="18" s="4" customFormat="1" ht="60" customHeight="1" spans="1:12">
      <c r="A18" s="29" t="s">
        <v>52</v>
      </c>
      <c r="B18" s="30" t="s">
        <v>53</v>
      </c>
      <c r="C18" s="31" t="s">
        <v>54</v>
      </c>
      <c r="D18" s="35">
        <v>4200</v>
      </c>
      <c r="E18" s="33">
        <f t="shared" si="1"/>
        <v>210</v>
      </c>
      <c r="F18" s="33">
        <f t="shared" si="2"/>
        <v>4410</v>
      </c>
      <c r="G18" s="37"/>
      <c r="H18" s="37"/>
      <c r="I18" s="45"/>
      <c r="J18" s="45"/>
      <c r="K18" s="37"/>
      <c r="L18" s="37">
        <f t="shared" si="0"/>
        <v>0</v>
      </c>
    </row>
    <row r="19" s="4" customFormat="1" ht="60" customHeight="1" spans="1:12">
      <c r="A19" s="29" t="s">
        <v>55</v>
      </c>
      <c r="B19" s="30" t="s">
        <v>56</v>
      </c>
      <c r="C19" s="31" t="s">
        <v>57</v>
      </c>
      <c r="D19" s="35">
        <v>600</v>
      </c>
      <c r="E19" s="33">
        <f>D19*0.05</f>
        <v>30</v>
      </c>
      <c r="F19" s="33">
        <f>D19+E19</f>
        <v>630</v>
      </c>
      <c r="G19" s="37"/>
      <c r="H19" s="37"/>
      <c r="I19" s="46"/>
      <c r="J19" s="46"/>
      <c r="K19" s="37"/>
      <c r="L19" s="37">
        <f>I19*G19</f>
        <v>0</v>
      </c>
    </row>
    <row r="20" s="4" customFormat="1" ht="60" customHeight="1" spans="1:12">
      <c r="A20" s="31"/>
      <c r="B20" s="31"/>
      <c r="C20" s="38"/>
      <c r="D20" s="32"/>
      <c r="E20" s="33"/>
      <c r="F20" s="33"/>
      <c r="G20" s="34"/>
      <c r="H20" s="34"/>
      <c r="I20" s="47"/>
      <c r="J20" s="47"/>
      <c r="K20" s="47"/>
      <c r="L20" s="47"/>
    </row>
    <row r="21" ht="47" customHeight="1" spans="1:12">
      <c r="A21" s="39" t="s">
        <v>58</v>
      </c>
      <c r="B21" s="40"/>
      <c r="C21" s="40"/>
      <c r="D21" s="41">
        <f>SUM(D9:D20)</f>
        <v>92616</v>
      </c>
      <c r="E21" s="41">
        <f>SUM(E9:E20)</f>
        <v>4630.8</v>
      </c>
      <c r="F21" s="41">
        <f>SUM(F9:F20)</f>
        <v>97246.8</v>
      </c>
      <c r="G21" s="41">
        <f>SUM(G9:G20)</f>
        <v>3</v>
      </c>
      <c r="H21" s="41"/>
      <c r="I21" s="41"/>
      <c r="J21" s="41"/>
      <c r="K21" s="41"/>
      <c r="L21" s="41">
        <f>SUM(L9:L19)</f>
        <v>19.01</v>
      </c>
    </row>
  </sheetData>
  <autoFilter ref="A7:K23">
    <extLst/>
  </autoFilter>
  <mergeCells count="13">
    <mergeCell ref="A1:K1"/>
    <mergeCell ref="A2:K2"/>
    <mergeCell ref="A3:C3"/>
    <mergeCell ref="D3:K3"/>
    <mergeCell ref="D4:K4"/>
    <mergeCell ref="D5:K5"/>
    <mergeCell ref="G11:G19"/>
    <mergeCell ref="H11:H19"/>
    <mergeCell ref="I11:I19"/>
    <mergeCell ref="J11:J19"/>
    <mergeCell ref="K11:K19"/>
    <mergeCell ref="L11:L19"/>
    <mergeCell ref="A4:C5"/>
  </mergeCells>
  <pageMargins left="0.747916666666667" right="0" top="0" bottom="0" header="0.298611111111111" footer="0.298611111111111"/>
  <pageSetup paperSize="9" scale="54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2025-11-30T09:37:38Z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