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<sst xmlns="http://schemas.openxmlformats.org/spreadsheetml/2006/main" count="51" uniqueCount="51">
  <si>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</si>
  <si>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</si>
  <si>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</si>
  <si>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SF1564455317784 山东京呈服装有限公司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</si>
  <si>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</si>
  <si>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</si>
  <si>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</si>
  <si>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</si>
  <si>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</si>
  <si>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</si>
  <si>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</si>
  <si>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</si>
  <si>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</si>
  <si>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</si>
  <si>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</si>
  <si>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</si>
  <si>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</si>
  <si>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</si>
  <si>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</si>
  <si>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</si>
  <si>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</si>
  <si>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</si>
  <si>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</si>
  <si>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</si>
  <si>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</si>
  <si>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</si>
  <si>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</si>
  <si>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</si>
  <si>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</si>
  <si>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039364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</si>
  <si>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</si>
  <si>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</si>
  <si>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</si>
  <si>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</si>
  <si>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</si>
  <si>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</si>
  <si>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</si>
  <si>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P25123914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</si>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</sst>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/>
    </xf>
    <xf numFmtId="0" fontId="2" fillId="0" borderId="1" xfId="5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G12" sqref="G12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46014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68" t="s">
        <v>29</v>
      </c>
      <c r="C9" s="45" t="s">
        <v>30</v>
      </c>
      <c r="D9" s="46"/>
      <c r="E9" s="47"/>
      <c r="F9" s="48">
        <v>870</v>
      </c>
      <c r="G9" s="49">
        <f>F9*0.02</f>
        <v>17.4</v>
      </c>
      <c r="H9" s="49">
        <f>F9+G9</f>
        <v>887.4</v>
      </c>
      <c r="I9" s="50" t="s">
        <v>31</v>
      </c>
      <c r="J9" s="51">
        <v>0.2</v>
      </c>
      <c r="K9" s="51">
        <v>0.3</v>
      </c>
      <c r="L9" s="50" t="s">
        <v>32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7"/>
      <c r="J10" s="58"/>
      <c r="K10" s="58"/>
      <c r="L10" s="49"/>
    </row>
    <row r="11" ht="24" customHeight="1" spans="1:12">
      <c r="A11" s="52"/>
      <c r="B11" s="53"/>
      <c r="C11" s="54"/>
      <c r="D11" s="55"/>
      <c r="E11" s="55"/>
      <c r="F11" s="56"/>
      <c r="G11" s="57"/>
      <c r="H11" s="57"/>
      <c r="I11" s="57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6"/>
      <c r="G12" s="57"/>
      <c r="H12" s="57"/>
      <c r="I12" s="57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6"/>
      <c r="G13" s="57"/>
      <c r="H13" s="57"/>
      <c r="I13" s="57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6"/>
      <c r="G14" s="57"/>
      <c r="H14" s="57"/>
      <c r="I14" s="57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6"/>
      <c r="G15" s="57"/>
      <c r="H15" s="57"/>
      <c r="I15" s="57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6"/>
      <c r="G16" s="57"/>
      <c r="H16" s="57"/>
      <c r="I16" s="57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6"/>
      <c r="G17" s="57"/>
      <c r="H17" s="57"/>
      <c r="I17" s="57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6"/>
      <c r="G18" s="57"/>
      <c r="H18" s="57"/>
      <c r="I18" s="57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6"/>
      <c r="G19" s="57"/>
      <c r="H19" s="57"/>
      <c r="I19" s="57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6"/>
      <c r="G20" s="57"/>
      <c r="H20" s="57"/>
      <c r="I20" s="57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6"/>
      <c r="G21" s="57"/>
      <c r="H21" s="57"/>
      <c r="I21" s="57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6"/>
      <c r="G22" s="57"/>
      <c r="H22" s="57"/>
      <c r="I22" s="57"/>
      <c r="J22" s="58"/>
      <c r="K22" s="58"/>
      <c r="L22" s="49"/>
    </row>
    <row r="23" ht="24" customHeight="1" spans="1:12">
      <c r="A23" s="59"/>
      <c r="B23" s="60"/>
      <c r="C23" s="61"/>
      <c r="D23" s="62"/>
      <c r="E23" s="47"/>
      <c r="F23" s="63"/>
      <c r="G23" s="55"/>
      <c r="H23" s="55"/>
      <c r="I23" s="55"/>
      <c r="J23" s="55"/>
      <c r="K23" s="55"/>
      <c r="L23" s="47"/>
    </row>
    <row r="24" ht="24" customHeight="1" spans="1:12">
      <c r="A24" s="59"/>
      <c r="B24" s="60"/>
      <c r="C24" s="60"/>
      <c r="D24" s="62"/>
      <c r="E24" s="62"/>
      <c r="F24" s="63"/>
      <c r="G24" s="55"/>
      <c r="H24" s="55"/>
      <c r="I24" s="55"/>
      <c r="J24" s="55"/>
      <c r="K24" s="55"/>
      <c r="L24" s="47"/>
    </row>
    <row r="25" ht="24" customHeight="1" spans="1:12">
      <c r="A25" s="64"/>
      <c r="B25" s="60"/>
      <c r="C25" s="60"/>
      <c r="D25" s="62"/>
      <c r="E25" s="62"/>
      <c r="F25" s="63"/>
      <c r="G25" s="55"/>
      <c r="H25" s="55"/>
      <c r="I25" s="55"/>
      <c r="J25" s="55"/>
      <c r="K25" s="55"/>
      <c r="L25" s="47"/>
    </row>
    <row r="26" ht="15" spans="1:12">
      <c r="A26" s="47" t="s">
        <v>33</v>
      </c>
      <c r="B26" s="65"/>
      <c r="C26" s="65"/>
      <c r="D26" s="65"/>
      <c r="E26" s="55"/>
      <c r="F26" s="66">
        <f>SUM(F9:F25)</f>
        <v>870</v>
      </c>
      <c r="G26" s="66">
        <f>SUM(G9:G25)</f>
        <v>17.4</v>
      </c>
      <c r="H26" s="66">
        <f>SUM(H9:H25)</f>
        <v>887.4</v>
      </c>
      <c r="I26" s="66" t="str">
        <f>I9</f>
        <v>1-1</v>
      </c>
      <c r="J26" s="67">
        <f>SUM(J9:J25)</f>
        <v>0.2</v>
      </c>
      <c r="K26" s="67">
        <f>SUM(K9:K25)</f>
        <v>0.3</v>
      </c>
      <c r="L26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9" t="str">
        <f>箱单!B9</f>
        <v>039364</v>
      </c>
      <c r="C4" s="9"/>
    </row>
    <row r="5" ht="41" customHeight="1" spans="1:3">
      <c r="A5" s="4" t="s">
        <v>40</v>
      </c>
      <c r="B5" s="10" t="str">
        <f>箱单!A9</f>
        <v>JJW-WL-001-EF主标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箱单!F26</f>
        <v>870</v>
      </c>
      <c r="C7" s="13"/>
    </row>
    <row r="8" ht="41" customHeight="1" spans="1:3">
      <c r="A8" s="4" t="s">
        <v>45</v>
      </c>
      <c r="B8" s="10" t="str">
        <f>箱单!L9</f>
        <v>袋装</v>
      </c>
      <c r="C8" s="14" t="s">
        <v>46</v>
      </c>
    </row>
    <row r="9" ht="41" customHeight="1" spans="1:3">
      <c r="A9" s="4" t="s">
        <v>47</v>
      </c>
      <c r="B9" s="15" t="str">
        <f>箱单!K9&amp;"KG"</f>
        <v>0.3KG</v>
      </c>
      <c r="C9" s="16" t="s">
        <v>48</v>
      </c>
    </row>
    <row r="10" ht="41" customHeight="1" spans="1:3">
      <c r="A10" s="4" t="s">
        <v>49</v>
      </c>
      <c r="B10" s="12" t="str">
        <f>箱单!J9&amp;"KG"</f>
        <v>0.2KG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2025-12-23T07:36:08Z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730E8C5DC05640F7933B02F2235F7AA8_13</vt:lpwstr>
  </property>
  <property fmtid="{D5CDD505-2E9C-101B-9397-08002B2CF9AE}" pid="4" name="CalculationRule">
    <vt:i4>0</vt:i4>
  </property>
</Properties>
</file>