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Sheet1!$A$7:$K$21</definedName>
    <definedName name="Ext">[1]LUT!$G$2</definedName>
    <definedName name="Gender">[1]LUT!$I$1:$BI$1</definedName>
    <definedName name="_xlnm.Print_Area" localSheetId="0">Sheet1!$A$1:$L$19</definedName>
  </definedNames>
  <calcPr calcId="144525"/>
</workbook>
</file>

<file path=xl/sharedStrings.xml><?xml version="1.0" encoding="utf-8"?>
<sst xmlns="http://schemas.openxmlformats.org/spreadsheetml/2006/main" count="59" uniqueCount="59">
  <si>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</si>
  <si>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</si>
  <si>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</si>
  <si>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</si>
  <si>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中通快运：800173489715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</si>
  <si>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</si>
  <si>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</si>
  <si>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</si>
  <si>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</si>
  <si>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</si>
  <si>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</si>
  <si>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</si>
  <si>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</si>
  <si>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</si>
  <si>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</si>
  <si>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</si>
  <si>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</si>
  <si>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</si>
  <si>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</si>
  <si>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</si>
  <si>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</si>
  <si>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</si>
  <si>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</si>
  <si>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</si>
  <si>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</si>
  <si>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</si>
  <si>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</si>
  <si>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</si>
  <si>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</si>
  <si>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RC25WL018</t>
  </si>
  <si>
    <t>MRZCSRP001-红色棉绳-33CM，504</t>
  </si>
  <si>
    <t>RC-115624，POORD330197，5755-035 款</t>
  </si>
  <si>
    <t>21*37*15</t>
  </si>
  <si>
    <t>RC25WL019</t>
  </si>
  <si>
    <t>MRZCSRP001-红色棉绳-33CM，1306</t>
  </si>
  <si>
    <t>RC-115628，POORD330205，5755-903 款</t>
  </si>
  <si>
    <t>RAWSGZA25032</t>
  </si>
  <si>
    <t>MRZCSRP001-红色棉绳-33CM，1100</t>
  </si>
  <si>
    <t>2727/901 款</t>
  </si>
  <si>
    <t>ELTCZARA25308</t>
  </si>
  <si>
    <t>MRZCALL073-黑色-14.5CM，450</t>
  </si>
  <si>
    <t>3920/817南美单 款</t>
  </si>
  <si>
    <t>RC24ZR2893731</t>
  </si>
  <si>
    <t>MRZCALL058-米白色吊绳-21CM，1680</t>
  </si>
  <si>
    <t>2893-321南美单 款</t>
  </si>
  <si>
    <t>RC24ZR2893732</t>
  </si>
  <si>
    <t>MRZCALL058-米白色吊绳-21CM，1950</t>
  </si>
  <si>
    <t>2893-320南美单 款</t>
  </si>
  <si>
    <t>ELTCZARA25309</t>
  </si>
  <si>
    <t>MRZCALL034-黑色-21CM，80</t>
  </si>
  <si>
    <t>3920/396南美单 款</t>
  </si>
  <si>
    <t>ELTCZARA25306</t>
  </si>
  <si>
    <t>MRZCALL034-黑色-21CM，300</t>
  </si>
  <si>
    <t>3920/948南美单 款</t>
  </si>
  <si>
    <t>RCCT21421148</t>
  </si>
  <si>
    <t>MRZCALL056-黑色吊绳-52CM，20207</t>
  </si>
  <si>
    <t>RC-116077， POORD331408，2142-110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</si>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</sst>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46016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6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504</v>
      </c>
      <c r="E9" s="33">
        <f>+D9*0.05</f>
        <v>25.2</v>
      </c>
      <c r="F9" s="33">
        <f>+D9+E9</f>
        <v>529.2</v>
      </c>
      <c r="G9" s="34">
        <v>1</v>
      </c>
      <c r="H9" s="34">
        <f>I9-0.3</f>
        <v>2.18</v>
      </c>
      <c r="I9" s="34">
        <v>2.48</v>
      </c>
      <c r="J9" s="34" t="s">
        <v>32</v>
      </c>
      <c r="K9" s="34">
        <v>0.012</v>
      </c>
      <c r="L9" s="34">
        <f t="shared" ref="L9:L16" si="0">I9*G9</f>
        <v>2.48</v>
      </c>
    </row>
    <row r="10" s="4" customFormat="1" ht="60" customHeight="1" spans="1:12">
      <c r="A10" s="29" t="s">
        <v>33</v>
      </c>
      <c r="B10" s="30" t="s">
        <v>34</v>
      </c>
      <c r="C10" s="31" t="s">
        <v>35</v>
      </c>
      <c r="D10" s="32">
        <v>1306</v>
      </c>
      <c r="E10" s="33">
        <f t="shared" ref="E10:E16" si="1">D10*0.05</f>
        <v>65.3</v>
      </c>
      <c r="F10" s="33">
        <f t="shared" ref="F10:F16" si="2">D10+E10</f>
        <v>1371.3</v>
      </c>
      <c r="G10" s="35"/>
      <c r="H10" s="35"/>
      <c r="I10" s="35"/>
      <c r="J10" s="35"/>
      <c r="K10" s="35"/>
      <c r="L10" s="35">
        <f t="shared" si="0"/>
        <v>0</v>
      </c>
    </row>
    <row r="11" s="4" customFormat="1" ht="60" customHeight="1" spans="1:12">
      <c r="A11" s="29" t="s">
        <v>36</v>
      </c>
      <c r="B11" s="30" t="s">
        <v>37</v>
      </c>
      <c r="C11" s="31" t="s">
        <v>38</v>
      </c>
      <c r="D11" s="32">
        <v>1100</v>
      </c>
      <c r="E11" s="33">
        <f t="shared" si="1"/>
        <v>55</v>
      </c>
      <c r="F11" s="33">
        <f t="shared" si="2"/>
        <v>1155</v>
      </c>
      <c r="G11" s="35"/>
      <c r="H11" s="35"/>
      <c r="I11" s="35"/>
      <c r="J11" s="35"/>
      <c r="K11" s="35"/>
      <c r="L11" s="35">
        <f t="shared" si="0"/>
        <v>0</v>
      </c>
    </row>
    <row r="12" s="4" customFormat="1" ht="60" customHeight="1" spans="1:12">
      <c r="A12" s="36" t="s">
        <v>39</v>
      </c>
      <c r="B12" s="37" t="s">
        <v>40</v>
      </c>
      <c r="C12" s="31" t="s">
        <v>41</v>
      </c>
      <c r="D12" s="32">
        <v>450</v>
      </c>
      <c r="E12" s="33">
        <f t="shared" si="1"/>
        <v>22.5</v>
      </c>
      <c r="F12" s="33">
        <f t="shared" si="2"/>
        <v>472.5</v>
      </c>
      <c r="G12" s="35"/>
      <c r="H12" s="35"/>
      <c r="I12" s="35"/>
      <c r="J12" s="35"/>
      <c r="K12" s="35"/>
      <c r="L12" s="35">
        <f t="shared" si="0"/>
        <v>0</v>
      </c>
    </row>
    <row r="13" s="4" customFormat="1" ht="60" customHeight="1" spans="1:12">
      <c r="A13" s="36" t="s">
        <v>42</v>
      </c>
      <c r="B13" s="37" t="s">
        <v>43</v>
      </c>
      <c r="C13" s="31" t="s">
        <v>44</v>
      </c>
      <c r="D13" s="32">
        <v>1680</v>
      </c>
      <c r="E13" s="33">
        <f t="shared" si="1"/>
        <v>84</v>
      </c>
      <c r="F13" s="33">
        <f t="shared" si="2"/>
        <v>1764</v>
      </c>
      <c r="G13" s="35"/>
      <c r="H13" s="35"/>
      <c r="I13" s="35"/>
      <c r="J13" s="35"/>
      <c r="K13" s="35"/>
      <c r="L13" s="35">
        <f t="shared" si="0"/>
        <v>0</v>
      </c>
    </row>
    <row r="14" s="4" customFormat="1" ht="60" customHeight="1" spans="1:12">
      <c r="A14" s="36" t="s">
        <v>45</v>
      </c>
      <c r="B14" s="37" t="s">
        <v>46</v>
      </c>
      <c r="C14" s="31" t="s">
        <v>47</v>
      </c>
      <c r="D14" s="32">
        <v>1950</v>
      </c>
      <c r="E14" s="33">
        <f t="shared" si="1"/>
        <v>97.5</v>
      </c>
      <c r="F14" s="33">
        <f t="shared" si="2"/>
        <v>2047.5</v>
      </c>
      <c r="G14" s="35"/>
      <c r="H14" s="35"/>
      <c r="I14" s="35"/>
      <c r="J14" s="35"/>
      <c r="K14" s="35"/>
      <c r="L14" s="35">
        <f t="shared" si="0"/>
        <v>0</v>
      </c>
    </row>
    <row r="15" s="4" customFormat="1" ht="60" customHeight="1" spans="1:12">
      <c r="A15" s="36" t="s">
        <v>48</v>
      </c>
      <c r="B15" s="37" t="s">
        <v>49</v>
      </c>
      <c r="C15" s="31" t="s">
        <v>50</v>
      </c>
      <c r="D15" s="32">
        <v>80</v>
      </c>
      <c r="E15" s="33">
        <f t="shared" si="1"/>
        <v>4</v>
      </c>
      <c r="F15" s="33">
        <f t="shared" si="2"/>
        <v>84</v>
      </c>
      <c r="G15" s="35"/>
      <c r="H15" s="35"/>
      <c r="I15" s="35"/>
      <c r="J15" s="35"/>
      <c r="K15" s="35"/>
      <c r="L15" s="35">
        <f t="shared" si="0"/>
        <v>0</v>
      </c>
    </row>
    <row r="16" s="4" customFormat="1" ht="60" customHeight="1" spans="1:12">
      <c r="A16" s="36" t="s">
        <v>51</v>
      </c>
      <c r="B16" s="37" t="s">
        <v>52</v>
      </c>
      <c r="C16" s="31" t="s">
        <v>53</v>
      </c>
      <c r="D16" s="32">
        <v>300</v>
      </c>
      <c r="E16" s="33">
        <f t="shared" si="1"/>
        <v>15</v>
      </c>
      <c r="F16" s="33">
        <f t="shared" si="2"/>
        <v>315</v>
      </c>
      <c r="G16" s="38"/>
      <c r="H16" s="38"/>
      <c r="I16" s="38"/>
      <c r="J16" s="38"/>
      <c r="K16" s="38"/>
      <c r="L16" s="38">
        <f t="shared" si="0"/>
        <v>0</v>
      </c>
    </row>
    <row r="17" s="4" customFormat="1" ht="60" customHeight="1" spans="1:12">
      <c r="A17" s="36" t="s">
        <v>54</v>
      </c>
      <c r="B17" s="37" t="s">
        <v>55</v>
      </c>
      <c r="C17" s="31" t="s">
        <v>56</v>
      </c>
      <c r="D17" s="39">
        <v>20207</v>
      </c>
      <c r="E17" s="33">
        <f>D17*0.05</f>
        <v>1010.35</v>
      </c>
      <c r="F17" s="33">
        <f>D17+E17</f>
        <v>21217.35</v>
      </c>
      <c r="G17" s="40">
        <v>1</v>
      </c>
      <c r="H17" s="40">
        <f>I17-0.82</f>
        <v>12.85</v>
      </c>
      <c r="I17" s="39">
        <v>13.67</v>
      </c>
      <c r="J17" s="39" t="s">
        <v>57</v>
      </c>
      <c r="K17" s="40">
        <v>0.048</v>
      </c>
      <c r="L17" s="40">
        <f>I17*G17</f>
        <v>13.67</v>
      </c>
    </row>
    <row r="18" s="4" customFormat="1" ht="60" customHeight="1" spans="1:12">
      <c r="A18" s="31"/>
      <c r="B18" s="31"/>
      <c r="C18" s="41"/>
      <c r="D18" s="42"/>
      <c r="E18" s="33"/>
      <c r="F18" s="33"/>
      <c r="G18" s="40"/>
      <c r="H18" s="40"/>
      <c r="I18" s="47"/>
      <c r="J18" s="47"/>
      <c r="K18" s="47"/>
      <c r="L18" s="47"/>
    </row>
    <row r="19" ht="47" customHeight="1" spans="1:12">
      <c r="A19" s="43" t="s">
        <v>58</v>
      </c>
      <c r="B19" s="44"/>
      <c r="C19" s="44"/>
      <c r="D19" s="45">
        <f>SUM(D9:D18)</f>
        <v>27577</v>
      </c>
      <c r="E19" s="45">
        <f>SUM(E9:E18)</f>
        <v>1378.85</v>
      </c>
      <c r="F19" s="45">
        <f>SUM(F9:F18)</f>
        <v>28955.85</v>
      </c>
      <c r="G19" s="45">
        <f>SUM(G9:G18)</f>
        <v>2</v>
      </c>
      <c r="H19" s="45"/>
      <c r="I19" s="45"/>
      <c r="J19" s="45"/>
      <c r="K19" s="45"/>
      <c r="L19" s="45">
        <f>SUM(L9:L17)</f>
        <v>16.15</v>
      </c>
    </row>
  </sheetData>
  <autoFilter ref="A7:K21">
    <extLst/>
  </autoFilter>
  <mergeCells count="13">
    <mergeCell ref="A1:K1"/>
    <mergeCell ref="A2:K2"/>
    <mergeCell ref="A3:C3"/>
    <mergeCell ref="D3:K3"/>
    <mergeCell ref="D4:K4"/>
    <mergeCell ref="D5:K5"/>
    <mergeCell ref="G9:G16"/>
    <mergeCell ref="H9:H16"/>
    <mergeCell ref="I9:I16"/>
    <mergeCell ref="J9:J16"/>
    <mergeCell ref="K9:K16"/>
    <mergeCell ref="L9:L16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2025-12-25T10:33:24Z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