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<sst xmlns="http://schemas.openxmlformats.org/spreadsheetml/2006/main" count="50" uniqueCount="49">
  <si>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</si>
  <si>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</si>
  <si>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中通快递:</t>
  </si>
  <si>
    <t>73588333263517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</si>
  <si>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</si>
  <si>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</si>
  <si>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</si>
  <si>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</si>
  <si>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</si>
  <si>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</si>
  <si>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</si>
  <si>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</si>
  <si>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</si>
  <si>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</si>
  <si>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</si>
  <si>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</si>
  <si>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</si>
  <si>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</si>
  <si>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</si>
  <si>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</si>
  <si>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</si>
  <si>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</si>
  <si>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</si>
  <si>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</si>
  <si>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</si>
  <si>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</si>
  <si>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</si>
  <si>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P25125252</t>
  </si>
  <si>
    <t>JJW-ST-003 吊粒</t>
  </si>
  <si>
    <t>S25122294</t>
  </si>
  <si>
    <t>198947 款，7622，
152377 款，419，
197963 款，4792，
152389 款，342，
197970 款，3194，
197877 款，4020，
152407 款，579</t>
  </si>
  <si>
    <t>20.5CM</t>
  </si>
  <si>
    <t>21*37*30</t>
  </si>
  <si>
    <t>总计</t>
  </si>
  <si>
    <t>Factory name (工厂名称)</t>
  </si>
  <si>
    <t>PO. Number(订单号)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</si>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</sst>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b/>
      <sz val="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4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0" fontId="3" fillId="0" borderId="1" xfId="50" applyFont="1" applyBorder="1" applyAlignment="1">
      <alignment horizontal="center"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4" fontId="9" fillId="2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0" fontId="11" fillId="0" borderId="14" xfId="0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4" xfId="49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4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5" fillId="0" borderId="14" xfId="49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49" fontId="17" fillId="0" borderId="14" xfId="49" applyNumberFormat="1" applyFont="1" applyFill="1" applyBorder="1" applyAlignment="1">
      <alignment horizontal="center" vertical="center" wrapText="1"/>
    </xf>
    <xf numFmtId="177" fontId="15" fillId="0" borderId="14" xfId="49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9" fillId="2" borderId="14" xfId="0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 applyProtection="1">
      <alignment horizontal="center" vertical="center" shrinkToFit="1"/>
    </xf>
    <xf numFmtId="176" fontId="18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176" fontId="22" fillId="0" borderId="14" xfId="0" applyNumberFormat="1" applyFont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vertical="center"/>
    </xf>
    <xf numFmtId="0" fontId="19" fillId="2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178" fontId="14" fillId="0" borderId="14" xfId="49" applyNumberFormat="1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8" fontId="15" fillId="0" borderId="14" xfId="49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 applyProtection="1">
      <alignment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B4" sqref="B$1:B$1048576"/>
    </sheetView>
  </sheetViews>
  <sheetFormatPr defaultColWidth="9" defaultRowHeight="13.5"/>
  <cols>
    <col min="1" max="1" width="15.125" customWidth="1"/>
    <col min="2" max="2" width="22.5" customWidth="1"/>
    <col min="3" max="3" width="14.75" customWidth="1"/>
    <col min="4" max="4" width="21.75" customWidth="1"/>
    <col min="5" max="5" width="10.5" customWidth="1"/>
    <col min="12" max="12" width="10.3666666666667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62"/>
    </row>
    <row r="2" spans="1:12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63"/>
    </row>
    <row r="3" ht="26" customHeight="1" spans="1:1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64"/>
    </row>
    <row r="4" ht="24" customHeight="1" spans="1:12">
      <c r="A4" s="27"/>
      <c r="B4" s="27"/>
      <c r="C4" s="28" t="s">
        <v>1</v>
      </c>
      <c r="D4" s="28"/>
      <c r="E4" s="29">
        <v>46019</v>
      </c>
      <c r="F4" s="29"/>
      <c r="G4" s="29"/>
      <c r="H4" s="29"/>
      <c r="I4" s="29"/>
      <c r="J4" s="29"/>
      <c r="K4" s="29"/>
      <c r="L4" s="29"/>
    </row>
    <row r="5" ht="24" customHeight="1" spans="1:12">
      <c r="A5" s="27"/>
      <c r="B5" s="27"/>
      <c r="C5" s="30" t="s">
        <v>2</v>
      </c>
      <c r="D5" s="30"/>
      <c r="E5" s="31" t="s">
        <v>3</v>
      </c>
      <c r="F5" s="31"/>
      <c r="G5" s="31"/>
      <c r="H5" s="31"/>
      <c r="I5" s="31"/>
      <c r="J5" s="31"/>
      <c r="K5" s="31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65"/>
      <c r="J6" s="34"/>
      <c r="K6" s="34"/>
      <c r="L6" s="34"/>
    </row>
    <row r="7" ht="24" customHeight="1" spans="1:12">
      <c r="A7" s="36" t="s">
        <v>4</v>
      </c>
      <c r="B7" s="37" t="s">
        <v>5</v>
      </c>
      <c r="C7" s="38" t="s">
        <v>6</v>
      </c>
      <c r="D7" s="38" t="s">
        <v>6</v>
      </c>
      <c r="E7" s="38" t="s">
        <v>7</v>
      </c>
      <c r="F7" s="39" t="s">
        <v>8</v>
      </c>
      <c r="G7" s="39" t="s">
        <v>9</v>
      </c>
      <c r="H7" s="39" t="s">
        <v>10</v>
      </c>
      <c r="I7" s="38" t="s">
        <v>11</v>
      </c>
      <c r="J7" s="66" t="s">
        <v>12</v>
      </c>
      <c r="K7" s="66" t="s">
        <v>13</v>
      </c>
      <c r="L7" s="37" t="s">
        <v>14</v>
      </c>
    </row>
    <row r="8" ht="24" customHeight="1" spans="1:12">
      <c r="A8" s="40" t="s">
        <v>15</v>
      </c>
      <c r="B8" s="41" t="s">
        <v>16</v>
      </c>
      <c r="C8" s="42" t="s">
        <v>17</v>
      </c>
      <c r="D8" s="43" t="s">
        <v>18</v>
      </c>
      <c r="E8" s="43" t="s">
        <v>19</v>
      </c>
      <c r="F8" s="44" t="s">
        <v>20</v>
      </c>
      <c r="G8" s="44" t="s">
        <v>21</v>
      </c>
      <c r="H8" s="44" t="s">
        <v>22</v>
      </c>
      <c r="I8" s="67" t="s">
        <v>23</v>
      </c>
      <c r="J8" s="68" t="s">
        <v>24</v>
      </c>
      <c r="K8" s="68" t="s">
        <v>25</v>
      </c>
      <c r="L8" s="41" t="s">
        <v>26</v>
      </c>
    </row>
    <row r="9" s="20" customFormat="1" ht="198" customHeight="1" spans="1:12">
      <c r="A9" s="45" t="s">
        <v>27</v>
      </c>
      <c r="B9" s="46" t="s">
        <v>28</v>
      </c>
      <c r="C9" s="47" t="s">
        <v>29</v>
      </c>
      <c r="D9" s="48" t="s">
        <v>30</v>
      </c>
      <c r="E9" s="49" t="s">
        <v>31</v>
      </c>
      <c r="F9" s="50">
        <f>7622+419+4792+342+3194+4020+579</f>
        <v>20968</v>
      </c>
      <c r="G9" s="51">
        <f>+F9*0.02</f>
        <v>419.36</v>
      </c>
      <c r="H9" s="51">
        <f>+F9+G9</f>
        <v>21387.36</v>
      </c>
      <c r="I9" s="50">
        <v>1</v>
      </c>
      <c r="J9" s="50">
        <v>6.25</v>
      </c>
      <c r="K9" s="50">
        <v>6.65</v>
      </c>
      <c r="L9" s="50" t="s">
        <v>32</v>
      </c>
    </row>
    <row r="10" ht="31" customHeight="1" spans="1:12">
      <c r="A10" s="52"/>
      <c r="B10" s="46"/>
      <c r="C10" s="42"/>
      <c r="D10" s="53"/>
      <c r="E10" s="54"/>
      <c r="F10" s="55"/>
      <c r="G10" s="56"/>
      <c r="H10" s="56"/>
      <c r="I10" s="69"/>
      <c r="J10" s="69"/>
      <c r="K10" s="69"/>
      <c r="L10" s="69"/>
    </row>
    <row r="11" ht="24" customHeight="1" spans="1:12">
      <c r="A11" s="55"/>
      <c r="B11" s="46"/>
      <c r="C11" s="57"/>
      <c r="D11" s="54"/>
      <c r="E11" s="54"/>
      <c r="F11" s="55"/>
      <c r="G11" s="58"/>
      <c r="H11" s="58"/>
      <c r="I11" s="58"/>
      <c r="J11" s="58"/>
      <c r="K11" s="58"/>
      <c r="L11" s="52"/>
    </row>
    <row r="12" ht="24" customHeight="1" spans="1:12">
      <c r="A12" s="55"/>
      <c r="B12" s="59"/>
      <c r="C12" s="57"/>
      <c r="D12" s="54"/>
      <c r="E12" s="54"/>
      <c r="F12" s="55"/>
      <c r="G12" s="58"/>
      <c r="H12" s="58"/>
      <c r="I12" s="58"/>
      <c r="J12" s="58"/>
      <c r="K12" s="58"/>
      <c r="L12" s="52"/>
    </row>
    <row r="13" ht="15" spans="1:12">
      <c r="A13" s="52" t="s">
        <v>33</v>
      </c>
      <c r="B13" s="52"/>
      <c r="C13" s="60"/>
      <c r="D13" s="58"/>
      <c r="E13" s="58"/>
      <c r="F13" s="61">
        <f>SUM(F9:F12)</f>
        <v>20968</v>
      </c>
      <c r="G13" s="61">
        <f>SUM(G9:G12)</f>
        <v>419.36</v>
      </c>
      <c r="H13" s="61">
        <f>SUM(H9:H12)</f>
        <v>21387.36</v>
      </c>
      <c r="I13" s="70"/>
      <c r="J13" s="70">
        <f>SUM(J9:J12)</f>
        <v>6.25</v>
      </c>
      <c r="K13" s="70">
        <f>SUM(K9:K12)</f>
        <v>6.65</v>
      </c>
      <c r="L13" s="70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9" sqref="B9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tr">
        <f>+箱单!C9</f>
        <v>S25122294</v>
      </c>
      <c r="C3" s="9" t="s">
        <v>36</v>
      </c>
    </row>
    <row r="4" s="1" customFormat="1" ht="41" customHeight="1" spans="1:3">
      <c r="A4" s="5" t="s">
        <v>37</v>
      </c>
      <c r="B4" s="10" t="str">
        <f>+箱单!D9</f>
        <v>198947 款，7622，
152377 款，419，
197963 款，4792，
152389 款，342，
197970 款，3194，
197877 款，4020，
152407 款，579</v>
      </c>
      <c r="C4" s="11"/>
    </row>
    <row r="5" s="1" customFormat="1" ht="41" customHeight="1" spans="1:3">
      <c r="A5" s="5" t="s">
        <v>38</v>
      </c>
      <c r="B5" s="12" t="str">
        <f>+箱单!B9</f>
        <v>JJW-ST-003 吊粒</v>
      </c>
      <c r="C5" s="13" t="s">
        <v>39</v>
      </c>
    </row>
    <row r="6" s="1" customFormat="1" ht="41" customHeight="1" spans="1:3">
      <c r="A6" s="5" t="s">
        <v>40</v>
      </c>
      <c r="B6" s="14" t="s">
        <v>41</v>
      </c>
      <c r="C6" s="15" t="str">
        <f>[1]箱单!I7</f>
        <v>1/1</v>
      </c>
    </row>
    <row r="7" s="1" customFormat="1" ht="41" customHeight="1" spans="1:3">
      <c r="A7" s="5" t="s">
        <v>42</v>
      </c>
      <c r="B7" s="16">
        <f>+箱单!H13</f>
        <v>21387.36</v>
      </c>
      <c r="C7" s="15"/>
    </row>
    <row r="8" s="1" customFormat="1" ht="41" customHeight="1" spans="1:3">
      <c r="A8" s="5" t="s">
        <v>43</v>
      </c>
      <c r="B8" s="12" t="str">
        <f>+箱单!L13</f>
        <v>21*37*30</v>
      </c>
      <c r="C8" s="17" t="s">
        <v>44</v>
      </c>
    </row>
    <row r="9" s="1" customFormat="1" ht="41" customHeight="1" spans="1:3">
      <c r="A9" s="5" t="s">
        <v>45</v>
      </c>
      <c r="B9" s="18">
        <f>+箱单!K13</f>
        <v>6.65</v>
      </c>
      <c r="C9" s="19" t="s">
        <v>46</v>
      </c>
    </row>
    <row r="10" s="1" customFormat="1" ht="41" customHeight="1" spans="1:3">
      <c r="A10" s="5" t="s">
        <v>47</v>
      </c>
      <c r="B10" s="14">
        <f>箱单!J13</f>
        <v>6.25</v>
      </c>
      <c r="C10" s="19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2025-12-28T09:38:05Z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  <property fmtid="{D5CDD505-2E9C-101B-9397-08002B2CF9AE}" pid="4" name="CalculationRule">
    <vt:i4>0</vt:i4>
  </property>
</Properties>
</file>