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Sheet1!$A$7:$K$23</definedName>
    <definedName name="Ext">[1]LUT!$G$2</definedName>
    <definedName name="Gender">[1]LUT!$I$1:$BI$1</definedName>
    <definedName name="_xlnm.Print_Area" localSheetId="0">Sheet1!$A$1:$L$21</definedName>
  </definedNames>
  <calcPr calcId="144525"/>
</workbook>
</file>

<file path=xl/sharedStrings.xml><?xml version="1.0" encoding="utf-8"?>
<sst xmlns="http://schemas.openxmlformats.org/spreadsheetml/2006/main" count="67" uniqueCount="64">
  <si>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</si>
  <si>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</si>
  <si>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</si>
  <si>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</si>
  <si>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中通快运：800174620199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</si>
  <si>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</si>
  <si>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</si>
  <si>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</si>
  <si>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</si>
  <si>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</si>
  <si>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</si>
  <si>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</si>
  <si>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</si>
  <si>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</si>
  <si>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</si>
  <si>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</si>
  <si>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</si>
  <si>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</si>
  <si>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</si>
  <si>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</si>
  <si>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</si>
  <si>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</si>
  <si>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</si>
  <si>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</si>
  <si>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</si>
  <si>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</si>
  <si>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</si>
  <si>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</si>
  <si>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</si>
  <si>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ELHZXT25225</t>
  </si>
  <si>
    <t>MRZCALL073-黑色-14.5CM，320</t>
  </si>
  <si>
    <t>3739/288南美单 款</t>
  </si>
  <si>
    <t>14*36*9</t>
  </si>
  <si>
    <t>ELHZXT25226</t>
  </si>
  <si>
    <t>MRZCALL073-黑色-14.5CM，810</t>
  </si>
  <si>
    <t>3739/295南美单 款</t>
  </si>
  <si>
    <t>ELHZXT25227</t>
  </si>
  <si>
    <t>3739/309南美单 款</t>
  </si>
  <si>
    <t>RCCT21421165</t>
  </si>
  <si>
    <t>MRZCALL056-黑色吊绳-52CM，310</t>
  </si>
  <si>
    <t>2142-010南美单 款</t>
  </si>
  <si>
    <t>21*37*30</t>
  </si>
  <si>
    <t>RCCT21421166</t>
  </si>
  <si>
    <t>MRZCALL056-黑色吊绳-52CM，411</t>
  </si>
  <si>
    <t>2142-050 南美单 款</t>
  </si>
  <si>
    <t>RCCT21421152</t>
  </si>
  <si>
    <t>MRZCALL056-黑色吊绳-52CM，6067</t>
  </si>
  <si>
    <t>2142-244 款</t>
  </si>
  <si>
    <t>RCCT21421179</t>
  </si>
  <si>
    <t>MRZCSTD001-黑色丝带-33CM，1421</t>
  </si>
  <si>
    <t>2142-209 款</t>
  </si>
  <si>
    <t>RCZRLNSZ055-1</t>
  </si>
  <si>
    <t>MRZCSTD001-黑色丝带-33CM，200</t>
  </si>
  <si>
    <t>1718-600 补数 款</t>
  </si>
  <si>
    <t>RCSRZR6157</t>
  </si>
  <si>
    <t>MRZCALL023-白色吊绳-33CM，6500</t>
  </si>
  <si>
    <t>4387-400 翻单24 款</t>
  </si>
  <si>
    <t>21*37*15</t>
  </si>
  <si>
    <t xml:space="preserve"> MTXPB0016</t>
  </si>
  <si>
    <t>MRPCBAS002-黑色吊绳-33CM，7000</t>
  </si>
  <si>
    <t>V3690 3380/345 款</t>
  </si>
  <si>
    <t>MRZCALL024-黑色吊绳-33CM，60万，分3万*20，
12-29发54万，欠6万，
12-31发6万，已发齐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</si>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</sst>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="115" zoomScaleNormal="100" topLeftCell="A16" workbookViewId="0">
      <selection activeCell="G22" sqref="G2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46022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29" t="s">
        <v>31</v>
      </c>
      <c r="D9" s="30">
        <v>320</v>
      </c>
      <c r="E9" s="31">
        <f>+D9*0.05</f>
        <v>16</v>
      </c>
      <c r="F9" s="31">
        <f>+D9+E9</f>
        <v>336</v>
      </c>
      <c r="G9" s="32">
        <v>1</v>
      </c>
      <c r="H9" s="32">
        <f>I9-0.13</f>
        <v>0.34</v>
      </c>
      <c r="I9" s="32">
        <v>0.47</v>
      </c>
      <c r="J9" s="32" t="s">
        <v>32</v>
      </c>
      <c r="K9" s="32">
        <v>0.005</v>
      </c>
      <c r="L9" s="32">
        <f t="shared" ref="L9:L19" si="0">I9*G9</f>
        <v>0.47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v>810</v>
      </c>
      <c r="E10" s="31">
        <f t="shared" ref="E10:E19" si="1">D10*0.05</f>
        <v>40.5</v>
      </c>
      <c r="F10" s="31">
        <f t="shared" ref="F10:F19" si="2">D10+E10</f>
        <v>850.5</v>
      </c>
      <c r="G10" s="33"/>
      <c r="H10" s="33"/>
      <c r="I10" s="33"/>
      <c r="J10" s="33"/>
      <c r="K10" s="33"/>
      <c r="L10" s="33">
        <f t="shared" si="0"/>
        <v>0</v>
      </c>
    </row>
    <row r="11" s="4" customFormat="1" ht="60" customHeight="1" spans="1:12">
      <c r="A11" s="29" t="s">
        <v>36</v>
      </c>
      <c r="B11" s="29" t="s">
        <v>34</v>
      </c>
      <c r="C11" s="29" t="s">
        <v>37</v>
      </c>
      <c r="D11" s="30">
        <v>810</v>
      </c>
      <c r="E11" s="31">
        <f t="shared" si="1"/>
        <v>40.5</v>
      </c>
      <c r="F11" s="31">
        <f t="shared" si="2"/>
        <v>850.5</v>
      </c>
      <c r="G11" s="34"/>
      <c r="H11" s="34"/>
      <c r="I11" s="34"/>
      <c r="J11" s="34"/>
      <c r="K11" s="34"/>
      <c r="L11" s="34">
        <f t="shared" si="0"/>
        <v>0</v>
      </c>
    </row>
    <row r="12" s="4" customFormat="1" ht="60" customHeight="1" spans="1:12">
      <c r="A12" s="29" t="s">
        <v>38</v>
      </c>
      <c r="B12" s="29" t="s">
        <v>39</v>
      </c>
      <c r="C12" s="29" t="s">
        <v>40</v>
      </c>
      <c r="D12" s="30">
        <v>310</v>
      </c>
      <c r="E12" s="31">
        <f t="shared" si="1"/>
        <v>15.5</v>
      </c>
      <c r="F12" s="31">
        <f t="shared" si="2"/>
        <v>325.5</v>
      </c>
      <c r="G12" s="32">
        <v>1</v>
      </c>
      <c r="H12" s="32">
        <f>I12-0.4</f>
        <v>4.39</v>
      </c>
      <c r="I12" s="32">
        <v>4.79</v>
      </c>
      <c r="J12" s="32" t="s">
        <v>41</v>
      </c>
      <c r="K12" s="32">
        <v>0.23</v>
      </c>
      <c r="L12" s="32">
        <f t="shared" si="0"/>
        <v>4.79</v>
      </c>
    </row>
    <row r="13" s="4" customFormat="1" ht="60" customHeight="1" spans="1:12">
      <c r="A13" s="29" t="s">
        <v>42</v>
      </c>
      <c r="B13" s="29" t="s">
        <v>43</v>
      </c>
      <c r="C13" s="29" t="s">
        <v>44</v>
      </c>
      <c r="D13" s="30">
        <v>411</v>
      </c>
      <c r="E13" s="31">
        <f t="shared" si="1"/>
        <v>20.55</v>
      </c>
      <c r="F13" s="31">
        <f t="shared" si="2"/>
        <v>431.55</v>
      </c>
      <c r="G13" s="33"/>
      <c r="H13" s="33"/>
      <c r="I13" s="33"/>
      <c r="J13" s="33"/>
      <c r="K13" s="33"/>
      <c r="L13" s="33">
        <f t="shared" si="0"/>
        <v>0</v>
      </c>
    </row>
    <row r="14" s="4" customFormat="1" ht="60" customHeight="1" spans="1:12">
      <c r="A14" s="29" t="s">
        <v>45</v>
      </c>
      <c r="B14" s="29" t="s">
        <v>46</v>
      </c>
      <c r="C14" s="29" t="s">
        <v>47</v>
      </c>
      <c r="D14" s="30">
        <v>6067</v>
      </c>
      <c r="E14" s="31">
        <f t="shared" si="1"/>
        <v>303.35</v>
      </c>
      <c r="F14" s="31">
        <f t="shared" si="2"/>
        <v>6370.35</v>
      </c>
      <c r="G14" s="34"/>
      <c r="H14" s="34"/>
      <c r="I14" s="34"/>
      <c r="J14" s="34"/>
      <c r="K14" s="34"/>
      <c r="L14" s="34">
        <f t="shared" si="0"/>
        <v>0</v>
      </c>
    </row>
    <row r="15" s="4" customFormat="1" ht="60" customHeight="1" spans="1:12">
      <c r="A15" s="29" t="s">
        <v>48</v>
      </c>
      <c r="B15" s="29" t="s">
        <v>49</v>
      </c>
      <c r="C15" s="29" t="s">
        <v>50</v>
      </c>
      <c r="D15" s="30">
        <v>1421</v>
      </c>
      <c r="E15" s="31">
        <f t="shared" si="1"/>
        <v>71.05</v>
      </c>
      <c r="F15" s="31">
        <f t="shared" si="2"/>
        <v>1492.05</v>
      </c>
      <c r="G15" s="32">
        <v>1</v>
      </c>
      <c r="H15" s="32">
        <f>I15-0.13</f>
        <v>0.47</v>
      </c>
      <c r="I15" s="32">
        <v>0.6</v>
      </c>
      <c r="J15" s="32" t="s">
        <v>32</v>
      </c>
      <c r="K15" s="32">
        <v>0.005</v>
      </c>
      <c r="L15" s="32">
        <f t="shared" si="0"/>
        <v>0.6</v>
      </c>
    </row>
    <row r="16" s="4" customFormat="1" ht="60" customHeight="1" spans="1:12">
      <c r="A16" s="29" t="s">
        <v>51</v>
      </c>
      <c r="B16" s="29" t="s">
        <v>52</v>
      </c>
      <c r="C16" s="29" t="s">
        <v>53</v>
      </c>
      <c r="D16" s="30">
        <v>200</v>
      </c>
      <c r="E16" s="31">
        <f t="shared" si="1"/>
        <v>10</v>
      </c>
      <c r="F16" s="31">
        <f t="shared" si="2"/>
        <v>210</v>
      </c>
      <c r="G16" s="34"/>
      <c r="H16" s="34"/>
      <c r="I16" s="34"/>
      <c r="J16" s="34"/>
      <c r="K16" s="34"/>
      <c r="L16" s="34">
        <f t="shared" si="0"/>
        <v>0</v>
      </c>
    </row>
    <row r="17" s="4" customFormat="1" ht="60" customHeight="1" spans="1:12">
      <c r="A17" s="29" t="s">
        <v>54</v>
      </c>
      <c r="B17" s="29" t="s">
        <v>55</v>
      </c>
      <c r="C17" s="29" t="s">
        <v>56</v>
      </c>
      <c r="D17" s="30">
        <v>6500</v>
      </c>
      <c r="E17" s="31">
        <f t="shared" si="1"/>
        <v>325</v>
      </c>
      <c r="F17" s="31">
        <f t="shared" si="2"/>
        <v>6825</v>
      </c>
      <c r="G17" s="32">
        <v>1</v>
      </c>
      <c r="H17" s="32">
        <f>I17-0.3</f>
        <v>2.7</v>
      </c>
      <c r="I17" s="30">
        <v>3</v>
      </c>
      <c r="J17" s="30" t="s">
        <v>57</v>
      </c>
      <c r="K17" s="32">
        <v>0.012</v>
      </c>
      <c r="L17" s="32">
        <f t="shared" si="0"/>
        <v>3</v>
      </c>
    </row>
    <row r="18" s="4" customFormat="1" ht="60" customHeight="1" spans="1:12">
      <c r="A18" s="35" t="s">
        <v>58</v>
      </c>
      <c r="B18" s="35" t="s">
        <v>59</v>
      </c>
      <c r="C18" s="29" t="s">
        <v>60</v>
      </c>
      <c r="D18" s="36">
        <v>7000</v>
      </c>
      <c r="E18" s="31">
        <f t="shared" si="1"/>
        <v>350</v>
      </c>
      <c r="F18" s="31">
        <f t="shared" si="2"/>
        <v>7350</v>
      </c>
      <c r="G18" s="32">
        <v>1</v>
      </c>
      <c r="H18" s="32">
        <f>I18-0.3</f>
        <v>2.91</v>
      </c>
      <c r="I18" s="36">
        <v>3.21</v>
      </c>
      <c r="J18" s="36" t="s">
        <v>57</v>
      </c>
      <c r="K18" s="32">
        <v>0.012</v>
      </c>
      <c r="L18" s="32">
        <f t="shared" si="0"/>
        <v>3.21</v>
      </c>
    </row>
    <row r="19" s="4" customFormat="1" ht="60" customHeight="1" spans="1:12">
      <c r="A19" s="29"/>
      <c r="B19" s="35" t="s">
        <v>61</v>
      </c>
      <c r="C19" s="29"/>
      <c r="D19" s="36">
        <f>30000*2</f>
        <v>60000</v>
      </c>
      <c r="E19" s="31">
        <f t="shared" si="1"/>
        <v>3000</v>
      </c>
      <c r="F19" s="31">
        <f t="shared" si="2"/>
        <v>63000</v>
      </c>
      <c r="G19" s="32">
        <v>2</v>
      </c>
      <c r="H19" s="32">
        <f>I19-0.82</f>
        <v>12.32</v>
      </c>
      <c r="I19" s="36">
        <v>13.14</v>
      </c>
      <c r="J19" s="36" t="s">
        <v>62</v>
      </c>
      <c r="K19" s="32">
        <v>0.048</v>
      </c>
      <c r="L19" s="32">
        <f t="shared" si="0"/>
        <v>26.28</v>
      </c>
    </row>
    <row r="20" s="4" customFormat="1" ht="60" customHeight="1" spans="1:12">
      <c r="A20" s="29"/>
      <c r="B20" s="29"/>
      <c r="C20" s="37"/>
      <c r="D20" s="38"/>
      <c r="E20" s="31"/>
      <c r="F20" s="31"/>
      <c r="G20" s="32"/>
      <c r="H20" s="32"/>
      <c r="I20" s="30"/>
      <c r="J20" s="30"/>
      <c r="K20" s="30"/>
      <c r="L20" s="30"/>
    </row>
    <row r="21" ht="47" customHeight="1" spans="1:12">
      <c r="A21" s="39" t="s">
        <v>63</v>
      </c>
      <c r="B21" s="40"/>
      <c r="C21" s="40"/>
      <c r="D21" s="41">
        <f>SUM(D9:D20)</f>
        <v>83849</v>
      </c>
      <c r="E21" s="41">
        <f>SUM(E9:E20)</f>
        <v>4192.45</v>
      </c>
      <c r="F21" s="41">
        <f>SUM(F9:F20)</f>
        <v>88041.45</v>
      </c>
      <c r="G21" s="41">
        <f>SUM(G9:G20)</f>
        <v>7</v>
      </c>
      <c r="H21" s="41"/>
      <c r="I21" s="41"/>
      <c r="J21" s="41"/>
      <c r="K21" s="41"/>
      <c r="L21" s="41">
        <f>SUM(L9:L19)</f>
        <v>38.35</v>
      </c>
    </row>
  </sheetData>
  <autoFilter ref="A7:K23">
    <extLst/>
  </autoFilter>
  <mergeCells count="25">
    <mergeCell ref="A1:K1"/>
    <mergeCell ref="A2:K2"/>
    <mergeCell ref="A3:C3"/>
    <mergeCell ref="D3:K3"/>
    <mergeCell ref="D4:K4"/>
    <mergeCell ref="D5:K5"/>
    <mergeCell ref="G9:G11"/>
    <mergeCell ref="G12:G14"/>
    <mergeCell ref="G15:G16"/>
    <mergeCell ref="H9:H11"/>
    <mergeCell ref="H12:H14"/>
    <mergeCell ref="H15:H16"/>
    <mergeCell ref="I9:I11"/>
    <mergeCell ref="I12:I14"/>
    <mergeCell ref="I15:I16"/>
    <mergeCell ref="J9:J11"/>
    <mergeCell ref="J12:J14"/>
    <mergeCell ref="J15:J16"/>
    <mergeCell ref="K9:K11"/>
    <mergeCell ref="K12:K14"/>
    <mergeCell ref="K15:K16"/>
    <mergeCell ref="L9:L11"/>
    <mergeCell ref="L12:L14"/>
    <mergeCell ref="L15:L16"/>
    <mergeCell ref="A4:C5"/>
  </mergeCells>
  <pageMargins left="0.747916666666667" right="0" top="0" bottom="0" header="0.298611111111111" footer="0.298611111111111"/>
  <pageSetup paperSize="9" scale="6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2025-12-31T09:58:21Z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