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<sst xmlns="http://schemas.openxmlformats.org/spreadsheetml/2006/main" count="54" uniqueCount="41">
  <si>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</si>
  <si>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</si>
  <si>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</si>
  <si>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</si>
  <si>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联昊通：901529056298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</si>
  <si>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</si>
  <si>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</si>
  <si>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</si>
  <si>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</si>
  <si>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</si>
  <si>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</si>
  <si>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</si>
  <si>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</si>
  <si>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</si>
  <si>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</si>
  <si>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</si>
  <si>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</si>
  <si>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</si>
  <si>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</si>
  <si>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</si>
  <si>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</si>
  <si>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</si>
  <si>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</si>
  <si>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</si>
  <si>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</si>
  <si>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</si>
  <si>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</si>
  <si>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</si>
  <si>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</si>
  <si>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W26-0002</t>
  </si>
  <si>
    <t>MRZCALL024-黑色吊绳-33CM，
分3万*2+24074</t>
  </si>
  <si>
    <t>L-26-0062 款，84074，</t>
  </si>
  <si>
    <t>40*40*30</t>
  </si>
  <si>
    <t>30*37*30</t>
  </si>
  <si>
    <t>MRZCALL024-黑色吊绳-33CM，
分3万*4+6105</t>
  </si>
  <si>
    <t>L-26-0070 款，126105</t>
  </si>
  <si>
    <t>21*37*15</t>
  </si>
  <si>
    <t>MRZCALL024-黑色吊绳-33CM，
分3万+12043</t>
  </si>
  <si>
    <t>L-26-0071 款，42043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</si>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</sst>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topLeftCell="A7" workbookViewId="0">
      <selection activeCell="M13" sqref="M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46025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28" t="s">
        <v>28</v>
      </c>
    </row>
    <row r="9" s="4" customFormat="1" ht="64" customHeight="1" spans="1:12">
      <c r="A9" s="29" t="s">
        <v>29</v>
      </c>
      <c r="B9" s="30" t="s">
        <v>30</v>
      </c>
      <c r="C9" s="31" t="s">
        <v>31</v>
      </c>
      <c r="D9" s="32">
        <f>30000*2</f>
        <v>60000</v>
      </c>
      <c r="E9" s="33">
        <f>+D9*0.05</f>
        <v>3000</v>
      </c>
      <c r="F9" s="33">
        <f>+D9+E9</f>
        <v>63000</v>
      </c>
      <c r="G9" s="34">
        <v>2</v>
      </c>
      <c r="H9" s="34">
        <f>I9-0.82</f>
        <v>12.68</v>
      </c>
      <c r="I9" s="32">
        <v>13.5</v>
      </c>
      <c r="J9" s="32" t="s">
        <v>32</v>
      </c>
      <c r="K9" s="34">
        <v>0.048</v>
      </c>
      <c r="L9" s="34">
        <f t="shared" ref="L9:L15" si="0">I9*G9</f>
        <v>27</v>
      </c>
    </row>
    <row r="10" s="4" customFormat="1" ht="60" customHeight="1" spans="1:12">
      <c r="A10" s="29" t="s">
        <v>29</v>
      </c>
      <c r="B10" s="30" t="s">
        <v>30</v>
      </c>
      <c r="C10" s="31" t="s">
        <v>31</v>
      </c>
      <c r="D10" s="35">
        <v>24074</v>
      </c>
      <c r="E10" s="33">
        <f>D10*0.05</f>
        <v>1203.7</v>
      </c>
      <c r="F10" s="33">
        <f>D10+E10</f>
        <v>25277.7</v>
      </c>
      <c r="G10" s="34">
        <v>1</v>
      </c>
      <c r="H10" s="34">
        <f>I10-0.58</f>
        <v>10.01</v>
      </c>
      <c r="I10" s="41">
        <v>10.59</v>
      </c>
      <c r="J10" s="41" t="s">
        <v>33</v>
      </c>
      <c r="K10" s="34">
        <v>0.033</v>
      </c>
      <c r="L10" s="34">
        <f t="shared" si="0"/>
        <v>10.59</v>
      </c>
    </row>
    <row r="11" s="4" customFormat="1" ht="60" customHeight="1" spans="1:12">
      <c r="A11" s="29" t="s">
        <v>29</v>
      </c>
      <c r="B11" s="30" t="s">
        <v>34</v>
      </c>
      <c r="C11" s="31" t="s">
        <v>35</v>
      </c>
      <c r="D11" s="35">
        <f>30000*4</f>
        <v>120000</v>
      </c>
      <c r="E11" s="33">
        <f>D11*0.05</f>
        <v>6000</v>
      </c>
      <c r="F11" s="33">
        <f>D11+E11</f>
        <v>126000</v>
      </c>
      <c r="G11" s="34">
        <v>4</v>
      </c>
      <c r="H11" s="34">
        <f>I11-0.82</f>
        <v>12.68</v>
      </c>
      <c r="I11" s="41">
        <v>13.5</v>
      </c>
      <c r="J11" s="41" t="s">
        <v>32</v>
      </c>
      <c r="K11" s="34">
        <v>0.048</v>
      </c>
      <c r="L11" s="34">
        <f t="shared" si="0"/>
        <v>54</v>
      </c>
    </row>
    <row r="12" s="4" customFormat="1" ht="60" customHeight="1" spans="1:12">
      <c r="A12" s="29" t="s">
        <v>29</v>
      </c>
      <c r="B12" s="30" t="s">
        <v>34</v>
      </c>
      <c r="C12" s="31" t="s">
        <v>35</v>
      </c>
      <c r="D12" s="32">
        <v>6105</v>
      </c>
      <c r="E12" s="33">
        <f>D12*0.05</f>
        <v>305.25</v>
      </c>
      <c r="F12" s="33">
        <f>D12+E12</f>
        <v>6410.25</v>
      </c>
      <c r="G12" s="34">
        <v>1</v>
      </c>
      <c r="H12" s="34">
        <f>I12-0.3</f>
        <v>2.65</v>
      </c>
      <c r="I12" s="32">
        <v>2.95</v>
      </c>
      <c r="J12" s="32" t="s">
        <v>36</v>
      </c>
      <c r="K12" s="34">
        <v>0.012</v>
      </c>
      <c r="L12" s="34">
        <f t="shared" si="0"/>
        <v>2.95</v>
      </c>
    </row>
    <row r="13" s="4" customFormat="1" ht="60" customHeight="1" spans="1:12">
      <c r="A13" s="29" t="s">
        <v>29</v>
      </c>
      <c r="B13" s="30" t="s">
        <v>37</v>
      </c>
      <c r="C13" s="31" t="s">
        <v>38</v>
      </c>
      <c r="D13" s="32">
        <v>30000</v>
      </c>
      <c r="E13" s="33">
        <f>D13*0.05</f>
        <v>1500</v>
      </c>
      <c r="F13" s="33">
        <f>D13+E13</f>
        <v>31500</v>
      </c>
      <c r="G13" s="34">
        <v>1</v>
      </c>
      <c r="H13" s="34">
        <f>I13-0.82</f>
        <v>12.68</v>
      </c>
      <c r="I13" s="32">
        <v>13.5</v>
      </c>
      <c r="J13" s="32" t="s">
        <v>32</v>
      </c>
      <c r="K13" s="34">
        <v>0.048</v>
      </c>
      <c r="L13" s="34">
        <f t="shared" si="0"/>
        <v>13.5</v>
      </c>
    </row>
    <row r="14" s="4" customFormat="1" ht="60" customHeight="1" spans="1:12">
      <c r="A14" s="29" t="s">
        <v>29</v>
      </c>
      <c r="B14" s="30" t="s">
        <v>37</v>
      </c>
      <c r="C14" s="31" t="s">
        <v>38</v>
      </c>
      <c r="D14" s="35">
        <v>12043</v>
      </c>
      <c r="E14" s="33">
        <f>D14*0.05</f>
        <v>602.15</v>
      </c>
      <c r="F14" s="33">
        <f>D14+E14</f>
        <v>12645.15</v>
      </c>
      <c r="G14" s="34">
        <v>1</v>
      </c>
      <c r="H14" s="34">
        <f>I14-0.4</f>
        <v>5.11</v>
      </c>
      <c r="I14" s="41">
        <v>5.51</v>
      </c>
      <c r="J14" s="41" t="s">
        <v>39</v>
      </c>
      <c r="K14" s="34">
        <v>0.023</v>
      </c>
      <c r="L14" s="34">
        <f t="shared" si="0"/>
        <v>5.51</v>
      </c>
    </row>
    <row r="15" s="4" customFormat="1" ht="60" customHeight="1" spans="1:12">
      <c r="A15" s="31"/>
      <c r="B15" s="31"/>
      <c r="C15" s="36"/>
      <c r="D15" s="35"/>
      <c r="E15" s="33"/>
      <c r="F15" s="33"/>
      <c r="G15" s="34"/>
      <c r="H15" s="34"/>
      <c r="I15" s="41"/>
      <c r="J15" s="41"/>
      <c r="K15" s="41"/>
      <c r="L15" s="41"/>
    </row>
    <row r="16" ht="47" customHeight="1" spans="1:12">
      <c r="A16" s="37" t="s">
        <v>40</v>
      </c>
      <c r="B16" s="38"/>
      <c r="C16" s="38"/>
      <c r="D16" s="39">
        <f>SUM(D9:D15)</f>
        <v>252222</v>
      </c>
      <c r="E16" s="39">
        <f>SUM(E9:E15)</f>
        <v>12611.1</v>
      </c>
      <c r="F16" s="39">
        <f>SUM(F9:F15)</f>
        <v>264833.1</v>
      </c>
      <c r="G16" s="39">
        <f>SUM(G9:G15)</f>
        <v>10</v>
      </c>
      <c r="H16" s="39"/>
      <c r="I16" s="39"/>
      <c r="J16" s="39"/>
      <c r="K16" s="39"/>
      <c r="L16" s="39">
        <f>SUM(L9:L14)</f>
        <v>113.55</v>
      </c>
    </row>
  </sheetData>
  <autoFilter ref="A7:K18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2026-01-03T09:30:50Z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