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UX250906019 ZRS95169U腰封尺码条" sheetId="4" r:id="rId1"/>
    <sheet name="Sheet3" sheetId="3" r:id="rId2"/>
  </sheets>
  <externalReferences>
    <externalReference r:id="rId3"/>
  </externalReferences>
  <definedNames>
    <definedName name="Gender">[1]LUT!$I$1:$BI$1</definedName>
  </definedNames>
  <calcPr calcId="144525"/>
</workbook>
</file>

<file path=xl/sharedStrings.xml><?xml version="1.0" encoding="utf-8"?>
<sst xmlns="http://schemas.openxmlformats.org/spreadsheetml/2006/main" count="146" uniqueCount="81">
  <si>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</si>
  <si>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</si>
  <si>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</si>
  <si>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2026.1.7</t>
  </si>
  <si>
    <t>快递单号</t>
  </si>
  <si>
    <r>
      <rPr>
        <b/>
        <sz val="11"/>
        <color rgb="FF000000"/>
        <rFont val="宋体"/>
        <charset val="134"/>
      </rPr>
      <t>张家港市塘桥镇妙桥街道永进路</t>
    </r>
    <r>
      <rPr>
        <b/>
        <sz val="11"/>
        <color rgb="FF000000"/>
        <rFont val="Calibri"/>
        <charset val="134"/>
      </rPr>
      <t>390</t>
    </r>
    <r>
      <rPr>
        <b/>
        <sz val="11"/>
        <color rgb="FF000000"/>
        <rFont val="宋体"/>
        <charset val="134"/>
      </rPr>
      <t>号王康0512-58528760</t>
    </r>
  </si>
  <si>
    <t xml:space="preserve">ORDER NR </t>
  </si>
  <si>
    <t>Item Code</t>
  </si>
  <si>
    <t xml:space="preserve">ARTICLE </t>
  </si>
  <si>
    <t>Style number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</si>
  <si>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</si>
  <si>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</si>
  <si>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</si>
  <si>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</si>
  <si>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</si>
  <si>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</si>
  <si>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</si>
  <si>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</si>
  <si>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</si>
  <si>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CBM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</si>
  <si>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</si>
  <si>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</si>
  <si>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</si>
  <si>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t>客户订单号</t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</si>
  <si>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</si>
  <si>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</si>
  <si>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</si>
  <si>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</si>
  <si>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</si>
  <si>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t>总箱数</t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</si>
  <si>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</si>
  <si>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</si>
  <si>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</si>
  <si>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体积</t>
  </si>
  <si>
    <t xml:space="preserve">S25122226 </t>
  </si>
  <si>
    <t xml:space="preserve">CSSH11539122A   </t>
  </si>
  <si>
    <r>
      <rPr>
        <sz val="10"/>
        <color rgb="FF000000"/>
        <rFont val="Calibri"/>
        <charset val="134"/>
      </rPr>
      <t xml:space="preserve">#697 AB066 01 Sea Life </t>
    </r>
    <r>
      <rPr>
        <sz val="10"/>
        <color rgb="FF000000"/>
        <rFont val="宋体"/>
        <charset val="134"/>
      </rPr>
      <t>粉底龙虾印花</t>
    </r>
    <r>
      <rPr>
        <sz val="10"/>
        <color rgb="FF000000"/>
        <rFont val="Calibri"/>
        <charset val="134"/>
      </rPr>
      <t xml:space="preserve">  Pink    </t>
    </r>
  </si>
  <si>
    <t>UX250906019 ZRS95169U</t>
  </si>
  <si>
    <t>粉色腰封</t>
  </si>
  <si>
    <t>S</t>
  </si>
  <si>
    <t>1/21</t>
  </si>
  <si>
    <t>700*260*205</t>
  </si>
  <si>
    <t>2/21</t>
  </si>
  <si>
    <t>700*160*185</t>
  </si>
  <si>
    <t>M</t>
  </si>
  <si>
    <t>3/21</t>
  </si>
  <si>
    <t>4/21</t>
  </si>
  <si>
    <t>L</t>
  </si>
  <si>
    <t>5/21</t>
  </si>
  <si>
    <t>6/21</t>
  </si>
  <si>
    <t>XL</t>
  </si>
  <si>
    <t>7/21</t>
  </si>
  <si>
    <t>CSSH11539122B</t>
  </si>
  <si>
    <r>
      <rPr>
        <sz val="10"/>
        <color rgb="FF000000"/>
        <rFont val="Calibri"/>
        <charset val="134"/>
      </rPr>
      <t xml:space="preserve">#402 C14034 01 Cheetah Floral </t>
    </r>
    <r>
      <rPr>
        <sz val="10"/>
        <color rgb="FF000000"/>
        <rFont val="宋体"/>
        <charset val="134"/>
      </rPr>
      <t>藏青底花朵印花</t>
    </r>
    <r>
      <rPr>
        <sz val="10"/>
        <color rgb="FF000000"/>
        <rFont val="Calibri"/>
        <charset val="134"/>
      </rPr>
      <t xml:space="preserve">  NAVY                                                  </t>
    </r>
  </si>
  <si>
    <t>藏青色腰封</t>
  </si>
  <si>
    <t>8/21</t>
  </si>
  <si>
    <t>9/21</t>
  </si>
  <si>
    <t>10/21</t>
  </si>
  <si>
    <t>11/21</t>
  </si>
  <si>
    <t>12/21</t>
  </si>
  <si>
    <t xml:space="preserve">CSSH11539122C    </t>
  </si>
  <si>
    <r>
      <rPr>
        <sz val="10"/>
        <color rgb="FF000000"/>
        <rFont val="Calibri"/>
        <charset val="134"/>
      </rPr>
      <t xml:space="preserve">#674 Cabana Stripe </t>
    </r>
    <r>
      <rPr>
        <sz val="10"/>
        <color rgb="FF000000"/>
        <rFont val="宋体"/>
        <charset val="134"/>
      </rPr>
      <t>紫红条纹印花</t>
    </r>
    <r>
      <rPr>
        <sz val="10"/>
        <color rgb="FF000000"/>
        <rFont val="Calibri"/>
        <charset val="134"/>
      </rPr>
      <t xml:space="preserve"> PINK/RED                                                            </t>
    </r>
  </si>
  <si>
    <t>紫红色腰封</t>
  </si>
  <si>
    <t>13/21</t>
  </si>
  <si>
    <t>14/21</t>
  </si>
  <si>
    <t>15/21</t>
  </si>
  <si>
    <t>16/21</t>
  </si>
  <si>
    <t>CSSH11539122尺码条</t>
  </si>
  <si>
    <t>17/21</t>
  </si>
  <si>
    <t>18/21</t>
  </si>
  <si>
    <t>19/21</t>
  </si>
  <si>
    <t>20/21</t>
  </si>
  <si>
    <t>21/21</t>
  </si>
  <si>
    <t>21箱</t>
  </si>
  <si>
    <t>CSSH11539122D</t>
  </si>
  <si>
    <r>
      <rPr>
        <sz val="10"/>
        <color rgb="FF000000"/>
        <rFont val="宋体"/>
        <charset val="134"/>
      </rPr>
      <t>粉底龙虾印花</t>
    </r>
    <r>
      <rPr>
        <sz val="10"/>
        <color rgb="FF000000"/>
        <rFont val="Calibri"/>
        <charset val="134"/>
      </rPr>
      <t xml:space="preserve">  Pink</t>
    </r>
  </si>
  <si>
    <t>通用腰封</t>
  </si>
  <si>
    <t>1/1</t>
  </si>
  <si>
    <t>7.3</t>
  </si>
  <si>
    <t>7.8</t>
  </si>
  <si>
    <t>单独一箱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</si>
</sst>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yyyy\-mm\-dd"/>
    <numFmt numFmtId="179" formatCode="0_ "/>
    <numFmt numFmtId="180" formatCode="0.000_ "/>
  </numFmts>
  <fonts count="45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微软雅黑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sz val="10"/>
      <color theme="1"/>
      <name val="微软雅黑"/>
      <charset val="134"/>
    </font>
    <font>
      <sz val="10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000000"/>
      <name val="Calibri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6" fillId="14" borderId="13" applyNumberFormat="0" applyAlignment="0" applyProtection="0">
      <alignment vertical="center"/>
    </xf>
    <xf numFmtId="0" fontId="37" fillId="14" borderId="9" applyNumberFormat="0" applyAlignment="0" applyProtection="0">
      <alignment vertical="center"/>
    </xf>
    <xf numFmtId="0" fontId="38" fillId="15" borderId="14" applyNumberForma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43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0" fontId="11" fillId="0" borderId="3" xfId="49" applyFont="1" applyFill="1" applyBorder="1" applyAlignment="1">
      <alignment horizontal="center" vertical="center" wrapText="1"/>
    </xf>
    <xf numFmtId="15" fontId="10" fillId="0" borderId="3" xfId="49" applyNumberFormat="1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2" borderId="4" xfId="49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3" fillId="2" borderId="5" xfId="49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179" fontId="16" fillId="2" borderId="3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179" fontId="16" fillId="2" borderId="4" xfId="0" applyNumberFormat="1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9" fontId="16" fillId="2" borderId="6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4" fillId="3" borderId="3" xfId="49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14" fillId="3" borderId="4" xfId="49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 wrapText="1"/>
    </xf>
    <xf numFmtId="0" fontId="14" fillId="3" borderId="6" xfId="49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 wrapText="1"/>
    </xf>
    <xf numFmtId="0" fontId="13" fillId="0" borderId="3" xfId="49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3" fillId="2" borderId="3" xfId="49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13" fillId="4" borderId="3" xfId="49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/>
    </xf>
    <xf numFmtId="179" fontId="16" fillId="4" borderId="3" xfId="0" applyNumberFormat="1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4" fillId="4" borderId="3" xfId="49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177" fontId="10" fillId="0" borderId="7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180" fontId="20" fillId="0" borderId="8" xfId="0" applyNumberFormat="1" applyFont="1" applyBorder="1" applyAlignment="1">
      <alignment horizontal="center" vertical="center" wrapText="1"/>
    </xf>
    <xf numFmtId="177" fontId="20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176" fontId="13" fillId="2" borderId="4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76" fontId="13" fillId="3" borderId="3" xfId="49" applyNumberFormat="1" applyFont="1" applyFill="1" applyBorder="1" applyAlignment="1">
      <alignment horizontal="center" vertical="center" wrapText="1"/>
    </xf>
    <xf numFmtId="176" fontId="13" fillId="3" borderId="4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176" fontId="13" fillId="0" borderId="3" xfId="49" applyNumberFormat="1" applyFont="1" applyFill="1" applyBorder="1" applyAlignment="1">
      <alignment horizontal="center" vertical="center" wrapText="1"/>
    </xf>
    <xf numFmtId="0" fontId="13" fillId="0" borderId="3" xfId="49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/>
    </xf>
    <xf numFmtId="176" fontId="13" fillId="2" borderId="3" xfId="49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180" fontId="20" fillId="0" borderId="3" xfId="0" applyNumberFormat="1" applyFont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/>
    </xf>
    <xf numFmtId="49" fontId="13" fillId="4" borderId="4" xfId="0" applyNumberFormat="1" applyFont="1" applyFill="1" applyBorder="1" applyAlignment="1">
      <alignment horizontal="center" vertical="center"/>
    </xf>
    <xf numFmtId="176" fontId="13" fillId="4" borderId="4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49" fontId="13" fillId="4" borderId="5" xfId="0" applyNumberFormat="1" applyFont="1" applyFill="1" applyBorder="1" applyAlignment="1">
      <alignment horizontal="center" vertical="center"/>
    </xf>
    <xf numFmtId="176" fontId="13" fillId="4" borderId="5" xfId="0" applyNumberFormat="1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49" fontId="13" fillId="4" borderId="6" xfId="0" applyNumberFormat="1" applyFont="1" applyFill="1" applyBorder="1" applyAlignment="1">
      <alignment horizontal="center" vertical="center"/>
    </xf>
    <xf numFmtId="176" fontId="13" fillId="4" borderId="6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3" fillId="2" borderId="4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38100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38100</xdr:colOff>
      <xdr:row>1</xdr:row>
      <xdr:rowOff>214630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3"/>
  <sheetViews>
    <sheetView tabSelected="1" workbookViewId="0">
      <selection activeCell="N18" sqref="N18"/>
    </sheetView>
  </sheetViews>
  <sheetFormatPr defaultColWidth="18" defaultRowHeight="15"/>
  <cols>
    <col min="1" max="1" width="9.875" style="1" customWidth="1"/>
    <col min="2" max="2" width="20.75" style="1" customWidth="1"/>
    <col min="3" max="3" width="17.125" style="1" customWidth="1"/>
    <col min="4" max="4" width="10.875" style="1" customWidth="1"/>
    <col min="5" max="5" width="18.875" style="1" customWidth="1"/>
    <col min="6" max="6" width="5.5" style="1" customWidth="1"/>
    <col min="7" max="7" width="13.25" style="1" customWidth="1"/>
    <col min="8" max="8" width="6.5" style="3" customWidth="1"/>
    <col min="9" max="9" width="8.26666666666667" style="1" customWidth="1"/>
    <col min="10" max="10" width="8.5" style="1" customWidth="1"/>
    <col min="11" max="11" width="7.36666666666667" style="4" customWidth="1"/>
    <col min="12" max="12" width="10.0916666666667" style="4" customWidth="1"/>
    <col min="13" max="13" width="11.5" style="1" customWidth="1"/>
    <col min="14" max="14" width="8.5" style="1" customWidth="1"/>
    <col min="15" max="16384" width="18" style="1"/>
  </cols>
  <sheetData>
    <row r="1" s="1" customFormat="1" ht="40" customHeight="1" spans="1:13">
      <c r="A1" s="5" t="s">
        <v>0</v>
      </c>
      <c r="B1" s="6"/>
      <c r="C1" s="6"/>
      <c r="D1" s="6"/>
      <c r="E1" s="6"/>
      <c r="F1" s="6"/>
      <c r="G1" s="6"/>
      <c r="H1" s="6"/>
      <c r="I1" s="80"/>
      <c r="J1" s="80"/>
      <c r="K1" s="6"/>
      <c r="L1" s="6"/>
      <c r="M1" s="6"/>
    </row>
    <row r="2" s="1" customFormat="1" ht="25.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15.75" spans="5:12">
      <c r="E3" s="8" t="s">
        <v>2</v>
      </c>
      <c r="F3" s="9" t="s">
        <v>3</v>
      </c>
      <c r="G3" s="9"/>
      <c r="H3" s="10"/>
      <c r="I3" s="79"/>
      <c r="J3" s="79"/>
      <c r="K3" s="4"/>
      <c r="L3" s="4"/>
    </row>
    <row r="4" s="1" customFormat="1" ht="19.5" customHeight="1" spans="4:14">
      <c r="D4" s="11" t="s">
        <v>4</v>
      </c>
      <c r="E4" s="12"/>
      <c r="F4" s="13"/>
      <c r="G4" s="13"/>
      <c r="H4" s="11" t="s">
        <v>5</v>
      </c>
      <c r="I4" s="11"/>
      <c r="J4" s="11"/>
      <c r="K4" s="11"/>
      <c r="L4" s="11"/>
      <c r="M4" s="11"/>
      <c r="N4" s="11"/>
    </row>
    <row r="5" s="1" customFormat="1" hidden="1" spans="2:12">
      <c r="B5" s="14"/>
      <c r="H5" s="3"/>
      <c r="K5" s="4"/>
      <c r="L5" s="4"/>
    </row>
    <row r="6" s="2" customFormat="1" ht="38.25" spans="1:14">
      <c r="A6" s="15" t="s">
        <v>6</v>
      </c>
      <c r="B6" s="16" t="s">
        <v>7</v>
      </c>
      <c r="C6" s="16" t="s">
        <v>8</v>
      </c>
      <c r="D6" s="16" t="s">
        <v>9</v>
      </c>
      <c r="E6" s="17" t="s">
        <v>10</v>
      </c>
      <c r="F6" s="17" t="s">
        <v>11</v>
      </c>
      <c r="G6" s="18" t="s">
        <v>12</v>
      </c>
      <c r="H6" s="18" t="s">
        <v>13</v>
      </c>
      <c r="I6" s="81" t="s">
        <v>14</v>
      </c>
      <c r="J6" s="22" t="s">
        <v>15</v>
      </c>
      <c r="K6" s="82" t="s">
        <v>16</v>
      </c>
      <c r="L6" s="82" t="s">
        <v>17</v>
      </c>
      <c r="M6" s="16" t="s">
        <v>18</v>
      </c>
      <c r="N6" s="83" t="s">
        <v>19</v>
      </c>
    </row>
    <row r="7" s="2" customFormat="1" ht="32.25" customHeight="1" spans="1:14">
      <c r="A7" s="15" t="s">
        <v>20</v>
      </c>
      <c r="B7" s="19" t="s">
        <v>21</v>
      </c>
      <c r="C7" s="20" t="s">
        <v>22</v>
      </c>
      <c r="D7" s="21" t="s">
        <v>23</v>
      </c>
      <c r="E7" s="22" t="s">
        <v>24</v>
      </c>
      <c r="F7" s="22" t="s">
        <v>25</v>
      </c>
      <c r="G7" s="18" t="s">
        <v>26</v>
      </c>
      <c r="H7" s="18" t="s">
        <v>27</v>
      </c>
      <c r="I7" s="84" t="s">
        <v>28</v>
      </c>
      <c r="J7" s="85" t="s">
        <v>29</v>
      </c>
      <c r="K7" s="82" t="s">
        <v>30</v>
      </c>
      <c r="L7" s="82" t="s">
        <v>31</v>
      </c>
      <c r="M7" s="16" t="s">
        <v>32</v>
      </c>
      <c r="N7" s="83" t="s">
        <v>33</v>
      </c>
    </row>
    <row r="8" s="2" customFormat="1" ht="18" customHeight="1" spans="1:14">
      <c r="A8" s="23" t="s">
        <v>34</v>
      </c>
      <c r="B8" s="24" t="s">
        <v>35</v>
      </c>
      <c r="C8" s="23" t="s">
        <v>36</v>
      </c>
      <c r="D8" s="25" t="s">
        <v>37</v>
      </c>
      <c r="E8" s="26" t="s">
        <v>38</v>
      </c>
      <c r="F8" s="27" t="s">
        <v>39</v>
      </c>
      <c r="G8" s="28">
        <v>2750</v>
      </c>
      <c r="H8" s="29"/>
      <c r="I8" s="86">
        <v>2000</v>
      </c>
      <c r="J8" s="111" t="s">
        <v>40</v>
      </c>
      <c r="K8" s="87">
        <f t="shared" ref="K8:K17" si="0">I8*0.006265</f>
        <v>12.53</v>
      </c>
      <c r="L8" s="87">
        <f t="shared" ref="L8:L17" si="1">K8+0.5</f>
        <v>13.03</v>
      </c>
      <c r="M8" s="86" t="s">
        <v>41</v>
      </c>
      <c r="N8" s="87">
        <f>0.7*0.26*0.205</f>
        <v>0.03731</v>
      </c>
    </row>
    <row r="9" s="2" customFormat="1" ht="18" customHeight="1" spans="1:14">
      <c r="A9" s="30"/>
      <c r="B9" s="31"/>
      <c r="C9" s="30"/>
      <c r="D9" s="32"/>
      <c r="E9" s="26"/>
      <c r="F9" s="33"/>
      <c r="G9" s="34"/>
      <c r="H9" s="29">
        <v>50</v>
      </c>
      <c r="I9" s="86">
        <v>800</v>
      </c>
      <c r="J9" s="111" t="s">
        <v>42</v>
      </c>
      <c r="K9" s="87">
        <f t="shared" si="0"/>
        <v>5.012</v>
      </c>
      <c r="L9" s="87">
        <f t="shared" si="1"/>
        <v>5.512</v>
      </c>
      <c r="M9" s="86" t="s">
        <v>43</v>
      </c>
      <c r="N9" s="87">
        <f>0.7*0.16*0.185</f>
        <v>0.02072</v>
      </c>
    </row>
    <row r="10" s="2" customFormat="1" ht="18" customHeight="1" spans="1:14">
      <c r="A10" s="30"/>
      <c r="B10" s="31"/>
      <c r="C10" s="30"/>
      <c r="D10" s="32"/>
      <c r="E10" s="26"/>
      <c r="F10" s="27" t="s">
        <v>44</v>
      </c>
      <c r="G10" s="28">
        <v>3350</v>
      </c>
      <c r="H10" s="29"/>
      <c r="I10" s="86">
        <v>2000</v>
      </c>
      <c r="J10" s="111" t="s">
        <v>45</v>
      </c>
      <c r="K10" s="87">
        <f t="shared" si="0"/>
        <v>12.53</v>
      </c>
      <c r="L10" s="87">
        <f t="shared" si="1"/>
        <v>13.03</v>
      </c>
      <c r="M10" s="86" t="s">
        <v>41</v>
      </c>
      <c r="N10" s="87">
        <f>0.7*0.26*0.205</f>
        <v>0.03731</v>
      </c>
    </row>
    <row r="11" s="2" customFormat="1" ht="18" customHeight="1" spans="1:14">
      <c r="A11" s="30"/>
      <c r="B11" s="31"/>
      <c r="C11" s="30"/>
      <c r="D11" s="32"/>
      <c r="E11" s="26"/>
      <c r="F11" s="35"/>
      <c r="G11" s="36"/>
      <c r="H11" s="29">
        <v>50</v>
      </c>
      <c r="I11" s="86">
        <f>1350+H11</f>
        <v>1400</v>
      </c>
      <c r="J11" s="111" t="s">
        <v>46</v>
      </c>
      <c r="K11" s="87">
        <f t="shared" si="0"/>
        <v>8.771</v>
      </c>
      <c r="L11" s="87">
        <f t="shared" si="1"/>
        <v>9.271</v>
      </c>
      <c r="M11" s="86" t="s">
        <v>41</v>
      </c>
      <c r="N11" s="87">
        <f>0.7*0.26*0.205</f>
        <v>0.03731</v>
      </c>
    </row>
    <row r="12" s="2" customFormat="1" ht="18" customHeight="1" spans="1:14">
      <c r="A12" s="30"/>
      <c r="B12" s="31"/>
      <c r="C12" s="30"/>
      <c r="D12" s="32"/>
      <c r="E12" s="26"/>
      <c r="F12" s="27" t="s">
        <v>47</v>
      </c>
      <c r="G12" s="28">
        <v>2700</v>
      </c>
      <c r="H12" s="29"/>
      <c r="I12" s="86">
        <v>2050</v>
      </c>
      <c r="J12" s="111" t="s">
        <v>48</v>
      </c>
      <c r="K12" s="87">
        <f t="shared" si="0"/>
        <v>12.84325</v>
      </c>
      <c r="L12" s="87">
        <f t="shared" si="1"/>
        <v>13.34325</v>
      </c>
      <c r="M12" s="86" t="s">
        <v>41</v>
      </c>
      <c r="N12" s="87">
        <f t="shared" ref="N12:N17" si="2">0.7*0.26*0.205</f>
        <v>0.03731</v>
      </c>
    </row>
    <row r="13" s="2" customFormat="1" ht="18" customHeight="1" spans="1:14">
      <c r="A13" s="30"/>
      <c r="B13" s="31"/>
      <c r="C13" s="30"/>
      <c r="D13" s="32"/>
      <c r="E13" s="26"/>
      <c r="F13" s="35"/>
      <c r="G13" s="36"/>
      <c r="H13" s="29">
        <v>50</v>
      </c>
      <c r="I13" s="86">
        <v>700</v>
      </c>
      <c r="J13" s="111" t="s">
        <v>49</v>
      </c>
      <c r="K13" s="87">
        <f t="shared" si="0"/>
        <v>4.3855</v>
      </c>
      <c r="L13" s="87">
        <f t="shared" si="1"/>
        <v>4.8855</v>
      </c>
      <c r="M13" s="86" t="s">
        <v>43</v>
      </c>
      <c r="N13" s="87">
        <f>0.7*0.16*0.185</f>
        <v>0.02072</v>
      </c>
    </row>
    <row r="14" s="2" customFormat="1" ht="18" customHeight="1" spans="1:14">
      <c r="A14" s="30"/>
      <c r="B14" s="31"/>
      <c r="C14" s="30"/>
      <c r="D14" s="32"/>
      <c r="E14" s="26"/>
      <c r="F14" s="37" t="s">
        <v>50</v>
      </c>
      <c r="G14" s="38">
        <v>2050</v>
      </c>
      <c r="H14" s="29">
        <v>50</v>
      </c>
      <c r="I14" s="86">
        <f>G14+H14</f>
        <v>2100</v>
      </c>
      <c r="J14" s="111" t="s">
        <v>51</v>
      </c>
      <c r="K14" s="87">
        <f t="shared" si="0"/>
        <v>13.1565</v>
      </c>
      <c r="L14" s="87">
        <f t="shared" si="1"/>
        <v>13.6565</v>
      </c>
      <c r="M14" s="86" t="s">
        <v>41</v>
      </c>
      <c r="N14" s="87">
        <f t="shared" si="2"/>
        <v>0.03731</v>
      </c>
    </row>
    <row r="15" s="2" customFormat="1" ht="18" customHeight="1" spans="1:14">
      <c r="A15" s="23" t="s">
        <v>34</v>
      </c>
      <c r="B15" s="24" t="s">
        <v>52</v>
      </c>
      <c r="C15" s="23" t="s">
        <v>53</v>
      </c>
      <c r="D15" s="25" t="s">
        <v>37</v>
      </c>
      <c r="E15" s="26" t="s">
        <v>54</v>
      </c>
      <c r="F15" s="39" t="s">
        <v>39</v>
      </c>
      <c r="G15" s="40">
        <v>2100</v>
      </c>
      <c r="H15" s="29">
        <v>50</v>
      </c>
      <c r="I15" s="86">
        <f>G15+H15</f>
        <v>2150</v>
      </c>
      <c r="J15" s="111" t="s">
        <v>55</v>
      </c>
      <c r="K15" s="87">
        <f t="shared" si="0"/>
        <v>13.46975</v>
      </c>
      <c r="L15" s="87">
        <f t="shared" si="1"/>
        <v>13.96975</v>
      </c>
      <c r="M15" s="86" t="s">
        <v>41</v>
      </c>
      <c r="N15" s="87">
        <f t="shared" si="2"/>
        <v>0.03731</v>
      </c>
    </row>
    <row r="16" s="2" customFormat="1" ht="18" customHeight="1" spans="1:14">
      <c r="A16" s="30"/>
      <c r="B16" s="31"/>
      <c r="C16" s="30"/>
      <c r="D16" s="32"/>
      <c r="E16" s="26"/>
      <c r="F16" s="41" t="s">
        <v>44</v>
      </c>
      <c r="G16" s="42">
        <v>3350</v>
      </c>
      <c r="H16" s="29"/>
      <c r="I16" s="86">
        <v>2000</v>
      </c>
      <c r="J16" s="111" t="s">
        <v>56</v>
      </c>
      <c r="K16" s="87">
        <f t="shared" si="0"/>
        <v>12.53</v>
      </c>
      <c r="L16" s="87">
        <f t="shared" si="1"/>
        <v>13.03</v>
      </c>
      <c r="M16" s="86" t="s">
        <v>41</v>
      </c>
      <c r="N16" s="87">
        <f t="shared" si="2"/>
        <v>0.03731</v>
      </c>
    </row>
    <row r="17" s="2" customFormat="1" ht="18" customHeight="1" spans="1:14">
      <c r="A17" s="30"/>
      <c r="B17" s="31"/>
      <c r="C17" s="30"/>
      <c r="D17" s="32"/>
      <c r="E17" s="26"/>
      <c r="F17" s="43"/>
      <c r="G17" s="44"/>
      <c r="H17" s="29">
        <v>50</v>
      </c>
      <c r="I17" s="86">
        <v>1400</v>
      </c>
      <c r="J17" s="111" t="s">
        <v>57</v>
      </c>
      <c r="K17" s="87">
        <f t="shared" si="0"/>
        <v>8.771</v>
      </c>
      <c r="L17" s="87">
        <f t="shared" si="1"/>
        <v>9.271</v>
      </c>
      <c r="M17" s="86" t="s">
        <v>41</v>
      </c>
      <c r="N17" s="87">
        <f t="shared" si="2"/>
        <v>0.03731</v>
      </c>
    </row>
    <row r="18" s="2" customFormat="1" ht="18" customHeight="1" spans="1:14">
      <c r="A18" s="30"/>
      <c r="B18" s="31"/>
      <c r="C18" s="30"/>
      <c r="D18" s="32"/>
      <c r="E18" s="26"/>
      <c r="F18" s="39" t="s">
        <v>47</v>
      </c>
      <c r="G18" s="40">
        <v>2050</v>
      </c>
      <c r="H18" s="29">
        <v>50</v>
      </c>
      <c r="I18" s="86">
        <f t="shared" ref="I18:I27" si="3">G18+H18</f>
        <v>2100</v>
      </c>
      <c r="J18" s="111" t="s">
        <v>58</v>
      </c>
      <c r="K18" s="87">
        <f t="shared" ref="K18:K23" si="4">I18*0.006265</f>
        <v>13.1565</v>
      </c>
      <c r="L18" s="87">
        <f t="shared" ref="L18:L28" si="5">K18+0.5</f>
        <v>13.6565</v>
      </c>
      <c r="M18" s="86" t="s">
        <v>41</v>
      </c>
      <c r="N18" s="87">
        <f t="shared" ref="N18:N31" si="6">0.7*0.26*0.205</f>
        <v>0.03731</v>
      </c>
    </row>
    <row r="19" s="2" customFormat="1" ht="18" customHeight="1" spans="1:14">
      <c r="A19" s="30"/>
      <c r="B19" s="31"/>
      <c r="C19" s="30"/>
      <c r="D19" s="32"/>
      <c r="E19" s="26"/>
      <c r="F19" s="39" t="s">
        <v>50</v>
      </c>
      <c r="G19" s="40">
        <v>2050</v>
      </c>
      <c r="H19" s="29">
        <v>50</v>
      </c>
      <c r="I19" s="86">
        <f t="shared" si="3"/>
        <v>2100</v>
      </c>
      <c r="J19" s="111" t="s">
        <v>59</v>
      </c>
      <c r="K19" s="87">
        <f t="shared" si="4"/>
        <v>13.1565</v>
      </c>
      <c r="L19" s="87">
        <f t="shared" si="5"/>
        <v>13.6565</v>
      </c>
      <c r="M19" s="86" t="s">
        <v>41</v>
      </c>
      <c r="N19" s="87">
        <f t="shared" si="6"/>
        <v>0.03731</v>
      </c>
    </row>
    <row r="20" s="2" customFormat="1" ht="18" customHeight="1" spans="1:14">
      <c r="A20" s="23" t="s">
        <v>34</v>
      </c>
      <c r="B20" s="24" t="s">
        <v>60</v>
      </c>
      <c r="C20" s="23" t="s">
        <v>61</v>
      </c>
      <c r="D20" s="25" t="s">
        <v>37</v>
      </c>
      <c r="E20" s="26" t="s">
        <v>62</v>
      </c>
      <c r="F20" s="41" t="s">
        <v>39</v>
      </c>
      <c r="G20" s="42">
        <v>2100</v>
      </c>
      <c r="H20" s="29">
        <v>50</v>
      </c>
      <c r="I20" s="86">
        <f t="shared" si="3"/>
        <v>2150</v>
      </c>
      <c r="J20" s="111" t="s">
        <v>63</v>
      </c>
      <c r="K20" s="87">
        <f t="shared" si="4"/>
        <v>13.46975</v>
      </c>
      <c r="L20" s="87">
        <f t="shared" si="5"/>
        <v>13.96975</v>
      </c>
      <c r="M20" s="86" t="s">
        <v>41</v>
      </c>
      <c r="N20" s="87">
        <f t="shared" si="6"/>
        <v>0.03731</v>
      </c>
    </row>
    <row r="21" s="2" customFormat="1" ht="18" customHeight="1" spans="1:14">
      <c r="A21" s="30"/>
      <c r="B21" s="31"/>
      <c r="C21" s="30"/>
      <c r="D21" s="32"/>
      <c r="E21" s="26"/>
      <c r="F21" s="41" t="s">
        <v>44</v>
      </c>
      <c r="G21" s="42">
        <v>2050</v>
      </c>
      <c r="H21" s="29">
        <v>50</v>
      </c>
      <c r="I21" s="86">
        <f t="shared" si="3"/>
        <v>2100</v>
      </c>
      <c r="J21" s="111" t="s">
        <v>64</v>
      </c>
      <c r="K21" s="87">
        <f t="shared" si="4"/>
        <v>13.1565</v>
      </c>
      <c r="L21" s="87">
        <f t="shared" si="5"/>
        <v>13.6565</v>
      </c>
      <c r="M21" s="86" t="s">
        <v>41</v>
      </c>
      <c r="N21" s="87">
        <f t="shared" si="6"/>
        <v>0.03731</v>
      </c>
    </row>
    <row r="22" s="2" customFormat="1" ht="18" customHeight="1" spans="1:14">
      <c r="A22" s="30"/>
      <c r="B22" s="31"/>
      <c r="C22" s="30"/>
      <c r="D22" s="32"/>
      <c r="E22" s="26"/>
      <c r="F22" s="41" t="s">
        <v>47</v>
      </c>
      <c r="G22" s="42">
        <v>1400</v>
      </c>
      <c r="H22" s="29">
        <v>50</v>
      </c>
      <c r="I22" s="86">
        <f t="shared" si="3"/>
        <v>1450</v>
      </c>
      <c r="J22" s="111" t="s">
        <v>65</v>
      </c>
      <c r="K22" s="87">
        <f t="shared" si="4"/>
        <v>9.08425</v>
      </c>
      <c r="L22" s="87">
        <f t="shared" si="5"/>
        <v>9.58425</v>
      </c>
      <c r="M22" s="86" t="s">
        <v>41</v>
      </c>
      <c r="N22" s="87">
        <f t="shared" si="6"/>
        <v>0.03731</v>
      </c>
    </row>
    <row r="23" s="2" customFormat="1" ht="18" customHeight="1" spans="1:14">
      <c r="A23" s="30"/>
      <c r="B23" s="31"/>
      <c r="C23" s="30"/>
      <c r="D23" s="32"/>
      <c r="E23" s="26"/>
      <c r="F23" s="39" t="s">
        <v>50</v>
      </c>
      <c r="G23" s="40">
        <v>1400</v>
      </c>
      <c r="H23" s="29">
        <v>50</v>
      </c>
      <c r="I23" s="86">
        <f t="shared" si="3"/>
        <v>1450</v>
      </c>
      <c r="J23" s="111" t="s">
        <v>66</v>
      </c>
      <c r="K23" s="87">
        <f t="shared" si="4"/>
        <v>9.08425</v>
      </c>
      <c r="L23" s="87">
        <f t="shared" si="5"/>
        <v>9.58425</v>
      </c>
      <c r="M23" s="86" t="s">
        <v>41</v>
      </c>
      <c r="N23" s="87">
        <f t="shared" si="6"/>
        <v>0.03731</v>
      </c>
    </row>
    <row r="24" s="2" customFormat="1" ht="30" customHeight="1" spans="1:14">
      <c r="A24" s="45" t="s">
        <v>34</v>
      </c>
      <c r="B24" s="46" t="s">
        <v>67</v>
      </c>
      <c r="C24" s="45"/>
      <c r="D24" s="45" t="s">
        <v>37</v>
      </c>
      <c r="E24" s="47"/>
      <c r="F24" s="48" t="s">
        <v>39</v>
      </c>
      <c r="G24" s="49">
        <v>6650</v>
      </c>
      <c r="H24" s="50">
        <v>100</v>
      </c>
      <c r="I24" s="88">
        <f t="shared" si="3"/>
        <v>6750</v>
      </c>
      <c r="J24" s="89" t="s">
        <v>68</v>
      </c>
      <c r="K24" s="90">
        <f>I24*0.00233</f>
        <v>15.7275</v>
      </c>
      <c r="L24" s="91">
        <f t="shared" si="5"/>
        <v>16.2275</v>
      </c>
      <c r="M24" s="89" t="s">
        <v>41</v>
      </c>
      <c r="N24" s="91">
        <f t="shared" si="6"/>
        <v>0.03731</v>
      </c>
    </row>
    <row r="25" s="2" customFormat="1" ht="30" customHeight="1" spans="1:14">
      <c r="A25" s="51" t="s">
        <v>34</v>
      </c>
      <c r="B25" s="52" t="s">
        <v>67</v>
      </c>
      <c r="C25" s="51"/>
      <c r="D25" s="51" t="s">
        <v>37</v>
      </c>
      <c r="E25" s="51"/>
      <c r="F25" s="53" t="s">
        <v>44</v>
      </c>
      <c r="G25" s="54">
        <v>8650</v>
      </c>
      <c r="H25" s="50"/>
      <c r="I25" s="88">
        <v>7000</v>
      </c>
      <c r="J25" s="89" t="s">
        <v>69</v>
      </c>
      <c r="K25" s="90">
        <f>I25*0.00233</f>
        <v>16.31</v>
      </c>
      <c r="L25" s="91">
        <f t="shared" si="5"/>
        <v>16.81</v>
      </c>
      <c r="M25" s="89" t="s">
        <v>41</v>
      </c>
      <c r="N25" s="91">
        <f t="shared" si="6"/>
        <v>0.03731</v>
      </c>
    </row>
    <row r="26" s="2" customFormat="1" ht="30" customHeight="1" spans="1:14">
      <c r="A26" s="55"/>
      <c r="B26" s="56"/>
      <c r="C26" s="55"/>
      <c r="D26" s="55"/>
      <c r="E26" s="55"/>
      <c r="F26" s="57"/>
      <c r="G26" s="58"/>
      <c r="H26" s="50">
        <v>100</v>
      </c>
      <c r="I26" s="88">
        <f>1650+100</f>
        <v>1750</v>
      </c>
      <c r="J26" s="89" t="s">
        <v>70</v>
      </c>
      <c r="K26" s="90">
        <f>I26*0.00233</f>
        <v>4.0775</v>
      </c>
      <c r="L26" s="91">
        <f t="shared" si="5"/>
        <v>4.5775</v>
      </c>
      <c r="M26" s="89" t="s">
        <v>43</v>
      </c>
      <c r="N26" s="91">
        <f>0.7*0.16*0.185</f>
        <v>0.02072</v>
      </c>
    </row>
    <row r="27" s="2" customFormat="1" ht="30" customHeight="1" spans="1:14">
      <c r="A27" s="45" t="s">
        <v>34</v>
      </c>
      <c r="B27" s="46" t="s">
        <v>67</v>
      </c>
      <c r="C27" s="45"/>
      <c r="D27" s="45" t="s">
        <v>37</v>
      </c>
      <c r="E27" s="47"/>
      <c r="F27" s="48" t="s">
        <v>47</v>
      </c>
      <c r="G27" s="49">
        <v>6000</v>
      </c>
      <c r="H27" s="50">
        <v>100</v>
      </c>
      <c r="I27" s="88">
        <f>G27+H27</f>
        <v>6100</v>
      </c>
      <c r="J27" s="89" t="s">
        <v>71</v>
      </c>
      <c r="K27" s="90">
        <f>I27*0.00233</f>
        <v>14.213</v>
      </c>
      <c r="L27" s="91">
        <f t="shared" si="5"/>
        <v>14.713</v>
      </c>
      <c r="M27" s="89" t="s">
        <v>41</v>
      </c>
      <c r="N27" s="91">
        <f t="shared" si="6"/>
        <v>0.03731</v>
      </c>
    </row>
    <row r="28" s="2" customFormat="1" ht="30" customHeight="1" spans="1:14">
      <c r="A28" s="45" t="s">
        <v>34</v>
      </c>
      <c r="B28" s="46" t="s">
        <v>67</v>
      </c>
      <c r="C28" s="45"/>
      <c r="D28" s="45" t="s">
        <v>37</v>
      </c>
      <c r="E28" s="47"/>
      <c r="F28" s="48" t="s">
        <v>50</v>
      </c>
      <c r="G28" s="49">
        <v>5350</v>
      </c>
      <c r="H28" s="50">
        <v>100</v>
      </c>
      <c r="I28" s="88">
        <f>G28+H28</f>
        <v>5450</v>
      </c>
      <c r="J28" s="89" t="s">
        <v>72</v>
      </c>
      <c r="K28" s="90">
        <f>I28*0.00233</f>
        <v>12.6985</v>
      </c>
      <c r="L28" s="91">
        <f t="shared" si="5"/>
        <v>13.1985</v>
      </c>
      <c r="M28" s="89" t="s">
        <v>41</v>
      </c>
      <c r="N28" s="91">
        <f t="shared" si="6"/>
        <v>0.03731</v>
      </c>
    </row>
    <row r="29" s="2" customFormat="1" ht="30" customHeight="1" spans="1:15">
      <c r="A29" s="59"/>
      <c r="B29" s="60"/>
      <c r="C29" s="59"/>
      <c r="D29" s="59"/>
      <c r="E29" s="61"/>
      <c r="F29" s="62"/>
      <c r="G29" s="63"/>
      <c r="H29" s="64"/>
      <c r="I29" s="63">
        <f>SUM(I8:I28)</f>
        <v>55000</v>
      </c>
      <c r="J29" s="92" t="s">
        <v>73</v>
      </c>
      <c r="K29" s="93">
        <f>SUM(K8:K28)</f>
        <v>238.13325</v>
      </c>
      <c r="L29" s="93">
        <f>SUM(L8:L28)</f>
        <v>248.63325</v>
      </c>
      <c r="M29" s="94"/>
      <c r="N29" s="83">
        <f>SUM(N8:N28)</f>
        <v>0.73374</v>
      </c>
      <c r="O29" s="95"/>
    </row>
    <row r="30" s="2" customFormat="1" ht="30" customHeight="1" spans="1:14">
      <c r="A30" s="65"/>
      <c r="B30" s="66"/>
      <c r="C30" s="65"/>
      <c r="D30" s="67"/>
      <c r="E30" s="26"/>
      <c r="F30" s="39"/>
      <c r="G30" s="40"/>
      <c r="H30" s="68"/>
      <c r="I30" s="96"/>
      <c r="J30" s="97"/>
      <c r="K30" s="98"/>
      <c r="L30" s="98"/>
      <c r="M30" s="99"/>
      <c r="N30" s="100"/>
    </row>
    <row r="31" s="2" customFormat="1" ht="30" customHeight="1" spans="1:15">
      <c r="A31" s="69" t="s">
        <v>34</v>
      </c>
      <c r="B31" s="70" t="s">
        <v>74</v>
      </c>
      <c r="C31" s="71" t="s">
        <v>75</v>
      </c>
      <c r="D31" s="69" t="s">
        <v>37</v>
      </c>
      <c r="E31" s="72" t="s">
        <v>76</v>
      </c>
      <c r="F31" s="73"/>
      <c r="G31" s="74">
        <v>800</v>
      </c>
      <c r="H31" s="75">
        <v>50</v>
      </c>
      <c r="I31" s="101">
        <f>G31+H31</f>
        <v>850</v>
      </c>
      <c r="J31" s="102" t="s">
        <v>77</v>
      </c>
      <c r="K31" s="102" t="s">
        <v>78</v>
      </c>
      <c r="L31" s="102" t="s">
        <v>79</v>
      </c>
      <c r="M31" s="102" t="s">
        <v>41</v>
      </c>
      <c r="N31" s="103">
        <v>0.03731</v>
      </c>
      <c r="O31" s="104" t="s">
        <v>80</v>
      </c>
    </row>
    <row r="32" s="2" customFormat="1" ht="30" customHeight="1" spans="1:14">
      <c r="A32" s="69" t="s">
        <v>34</v>
      </c>
      <c r="B32" s="76" t="s">
        <v>67</v>
      </c>
      <c r="C32" s="69"/>
      <c r="D32" s="69" t="s">
        <v>37</v>
      </c>
      <c r="E32" s="72"/>
      <c r="F32" s="77" t="s">
        <v>39</v>
      </c>
      <c r="G32" s="78">
        <v>200</v>
      </c>
      <c r="H32" s="75">
        <v>5</v>
      </c>
      <c r="I32" s="101">
        <f>G32+H32</f>
        <v>205</v>
      </c>
      <c r="J32" s="105"/>
      <c r="K32" s="105"/>
      <c r="L32" s="105"/>
      <c r="M32" s="105"/>
      <c r="N32" s="106"/>
    </row>
    <row r="33" s="2" customFormat="1" ht="30" customHeight="1" spans="1:14">
      <c r="A33" s="69" t="s">
        <v>34</v>
      </c>
      <c r="B33" s="76" t="s">
        <v>67</v>
      </c>
      <c r="C33" s="69"/>
      <c r="D33" s="69" t="s">
        <v>37</v>
      </c>
      <c r="E33" s="72"/>
      <c r="F33" s="77" t="s">
        <v>44</v>
      </c>
      <c r="G33" s="78">
        <v>250</v>
      </c>
      <c r="H33" s="75">
        <v>5</v>
      </c>
      <c r="I33" s="101">
        <f>G33+H33</f>
        <v>255</v>
      </c>
      <c r="J33" s="105"/>
      <c r="K33" s="105"/>
      <c r="L33" s="105"/>
      <c r="M33" s="105"/>
      <c r="N33" s="106"/>
    </row>
    <row r="34" s="2" customFormat="1" ht="30" customHeight="1" spans="1:14">
      <c r="A34" s="69" t="s">
        <v>34</v>
      </c>
      <c r="B34" s="76" t="s">
        <v>67</v>
      </c>
      <c r="C34" s="69"/>
      <c r="D34" s="69" t="s">
        <v>37</v>
      </c>
      <c r="E34" s="72"/>
      <c r="F34" s="77" t="s">
        <v>47</v>
      </c>
      <c r="G34" s="78">
        <v>200</v>
      </c>
      <c r="H34" s="75">
        <v>5</v>
      </c>
      <c r="I34" s="101">
        <f>G34+H34</f>
        <v>205</v>
      </c>
      <c r="J34" s="105"/>
      <c r="K34" s="105"/>
      <c r="L34" s="105"/>
      <c r="M34" s="105"/>
      <c r="N34" s="106"/>
    </row>
    <row r="35" s="2" customFormat="1" ht="30" customHeight="1" spans="1:14">
      <c r="A35" s="69" t="s">
        <v>34</v>
      </c>
      <c r="B35" s="76" t="s">
        <v>67</v>
      </c>
      <c r="C35" s="69"/>
      <c r="D35" s="69" t="s">
        <v>37</v>
      </c>
      <c r="E35" s="72"/>
      <c r="F35" s="77" t="s">
        <v>50</v>
      </c>
      <c r="G35" s="78">
        <v>170</v>
      </c>
      <c r="H35" s="75">
        <v>5</v>
      </c>
      <c r="I35" s="107">
        <f>G35+H35</f>
        <v>175</v>
      </c>
      <c r="J35" s="108"/>
      <c r="K35" s="108"/>
      <c r="L35" s="108"/>
      <c r="M35" s="108"/>
      <c r="N35" s="109"/>
    </row>
    <row r="36" s="1" customFormat="1" spans="8:12">
      <c r="H36" s="3"/>
      <c r="I36" s="110"/>
      <c r="J36" s="110"/>
      <c r="K36" s="4"/>
      <c r="L36" s="4"/>
    </row>
    <row r="37" s="1" customFormat="1" spans="8:12">
      <c r="H37" s="3"/>
      <c r="K37" s="4"/>
      <c r="L37" s="4"/>
    </row>
    <row r="38" s="1" customFormat="1" spans="8:12">
      <c r="H38" s="79"/>
      <c r="K38" s="4"/>
      <c r="L38" s="4"/>
    </row>
    <row r="39" s="1" customFormat="1" spans="8:12">
      <c r="H39" s="3"/>
      <c r="K39" s="4"/>
      <c r="L39" s="4"/>
    </row>
    <row r="40" s="1" customFormat="1" spans="8:12">
      <c r="H40" s="3"/>
      <c r="K40" s="4"/>
      <c r="L40" s="4"/>
    </row>
    <row r="41" s="1" customFormat="1" spans="8:12">
      <c r="H41" s="3"/>
      <c r="K41" s="4"/>
      <c r="L41" s="4"/>
    </row>
    <row r="43" s="1" customFormat="1" spans="8:12">
      <c r="H43" s="3"/>
      <c r="K43" s="4"/>
      <c r="L43" s="4"/>
    </row>
  </sheetData>
  <mergeCells count="41">
    <mergeCell ref="A1:M1"/>
    <mergeCell ref="A2:M2"/>
    <mergeCell ref="F3:G3"/>
    <mergeCell ref="F4:G4"/>
    <mergeCell ref="H4:N4"/>
    <mergeCell ref="A8:A14"/>
    <mergeCell ref="A15:A19"/>
    <mergeCell ref="A20:A23"/>
    <mergeCell ref="A25:A26"/>
    <mergeCell ref="B8:B14"/>
    <mergeCell ref="B15:B19"/>
    <mergeCell ref="B20:B23"/>
    <mergeCell ref="B25:B26"/>
    <mergeCell ref="C8:C14"/>
    <mergeCell ref="C15:C19"/>
    <mergeCell ref="C20:C23"/>
    <mergeCell ref="C25:C26"/>
    <mergeCell ref="D8:D14"/>
    <mergeCell ref="D15:D19"/>
    <mergeCell ref="D20:D23"/>
    <mergeCell ref="D25:D26"/>
    <mergeCell ref="E8:E14"/>
    <mergeCell ref="E15:E19"/>
    <mergeCell ref="E20:E23"/>
    <mergeCell ref="E25:E26"/>
    <mergeCell ref="F8:F9"/>
    <mergeCell ref="F10:F11"/>
    <mergeCell ref="F12:F13"/>
    <mergeCell ref="F16:F17"/>
    <mergeCell ref="F25:F26"/>
    <mergeCell ref="G8:G9"/>
    <mergeCell ref="G10:G11"/>
    <mergeCell ref="G12:G13"/>
    <mergeCell ref="G16:G17"/>
    <mergeCell ref="G25:G26"/>
    <mergeCell ref="J31:J35"/>
    <mergeCell ref="K31:K35"/>
    <mergeCell ref="L31:L35"/>
    <mergeCell ref="M31:M35"/>
    <mergeCell ref="N31:N35"/>
    <mergeCell ref="O31:O35"/>
  </mergeCells>
  <printOptions horizontalCentered="1" verticalCentered="1"/>
  <pageMargins left="0.00347222222222222" right="0.00347222222222222" top="0.00347222222222222" bottom="0.00347222222222222" header="0.298611111111111" footer="0.298611111111111"/>
  <pageSetup paperSize="8" orientation="landscape" horizontalDpi="600"/>
  <headerFooter/>
  <ignoredErrors>
    <ignoredError sqref="K31" numberStoredAsText="1"/>
    <ignoredError sqref="N13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32" sqref="L3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UX250906019 ZRS95169U腰封尺码条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2026-01-07T09:37:40Z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0DF75192325C4DA2B7AB2FF497CBB6DA_13</vt:lpwstr>
  </property>
  <property fmtid="{D5CDD505-2E9C-101B-9397-08002B2CF9AE}" pid="4" name="CalculationRule">
    <vt:i4>0</vt:i4>
  </property>
</Properties>
</file>