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codeName="ThisWorkbook"/>
  <mc:AlternateContent xmlns:mc="http://schemas.openxmlformats.org/markup-compatibility/2006">
    <mc:Choice Requires="x15">
      <x15ac:absPath xmlns:x15ac="http://schemas.microsoft.com/office/spreadsheetml/2010/11/ac" url="J:\客户资料\其他客户\上海景颢服饰\上海睿颢服饰\发货清单\"/>
    </mc:Choice>
  </mc:AlternateContent>
  <xr:revisionPtr revIDLastSave="0" documentId="13_ncr:1_{A4883095-6EAB-4C77-8006-0ADE3D6BC446}" xr6:coauthVersionLast="47" xr6:coauthVersionMax="47" xr10:uidLastSave="{00000000-0000-0000-0000-000000000000}"/>
  <bookViews>
    <workbookView xWindow="-120" yWindow="-120" windowWidth="29040" windowHeight="15840" firstSheet="17" activeTab="17" xr2:uid="{00000000-000D-0000-FFFF-FFFF00000000}"/>
  </bookViews>
  <sheets>
    <sheet name="12.29纸卡" sheetId="65" state="hidden" r:id="rId1"/>
    <sheet name="12.29不干胶" sheetId="66" state="hidden" r:id="rId2"/>
    <sheet name="Sheet1" sheetId="67" state="hidden" r:id="rId3"/>
    <sheet name="Sheet2" sheetId="68" state="hidden" r:id="rId4"/>
    <sheet name="Sheet3" sheetId="69" state="hidden" r:id="rId5"/>
    <sheet name="Sheet4" sheetId="70" state="hidden" r:id="rId6"/>
    <sheet name="Sheet5" sheetId="71" state="hidden" r:id="rId7"/>
    <sheet name="Sheet6" sheetId="72" state="hidden" r:id="rId8"/>
    <sheet name="Sheet9" sheetId="75" state="hidden" r:id="rId9"/>
    <sheet name="Sheet7" sheetId="73" state="hidden" r:id="rId10"/>
    <sheet name="广东飞达" sheetId="80" state="hidden" r:id="rId11"/>
    <sheet name="H-62683" sheetId="79" state="hidden" r:id="rId12"/>
    <sheet name="香港入仓纸卡" sheetId="82" state="hidden" r:id="rId13"/>
    <sheet name="入仓纸卡" sheetId="83" state="hidden" r:id="rId14"/>
    <sheet name="入仓不干胶" sheetId="84" state="hidden" r:id="rId15"/>
    <sheet name="入仓纸卡7.8" sheetId="85" state="hidden" r:id="rId16"/>
    <sheet name="入仓不干胶7.8" sheetId="86" state="hidden" r:id="rId17"/>
    <sheet name="入仓纸卡01.10" sheetId="92" r:id="rId18"/>
    <sheet name="香港入仓" sheetId="81" state="hidden" r:id="rId19"/>
    <sheet name="GA-62670" sheetId="77" state="hidden" r:id="rId20"/>
    <sheet name="SH-62671" sheetId="78" state="hidden" r:id="rId21"/>
  </sheets>
  <externalReferences>
    <externalReference r:id="rId22"/>
  </externalReferences>
  <definedNames>
    <definedName name="Ext">[1]LUT!$G$2</definedName>
    <definedName name="Gender">[1]LUT!$I$1:$BI$1</definedName>
    <definedName name="_xlnm.Print_Area" localSheetId="0">'12.29纸卡'!$A$44:$L$60</definedName>
    <definedName name="_xlnm.Print_Area" localSheetId="19">'GA-62670'!$A$1:$M$25</definedName>
    <definedName name="_xlnm.Print_Area" localSheetId="20">'SH-62671'!$A$26:$M$47</definedName>
    <definedName name="_xlnm.Print_Area" localSheetId="2">Sheet1!$A$44:$L$61</definedName>
    <definedName name="_xlnm.Print_Area" localSheetId="5">Sheet4!$A$7:$M$34</definedName>
    <definedName name="_xlnm.Print_Area" localSheetId="9">Sheet7!$A$19:$M$24</definedName>
    <definedName name="_xlnm.Print_Area" localSheetId="8">Sheet9!$A$43:$L$49</definedName>
    <definedName name="_xlnm.Print_Area" localSheetId="13">入仓纸卡!$A$159:$L$170</definedName>
    <definedName name="_xlnm.Print_Area" localSheetId="17">入仓纸卡01.10!$A$98:$L$112</definedName>
    <definedName name="_xlnm.Print_Area" localSheetId="15">入仓纸卡7.8!$A$34:$L$61</definedName>
    <definedName name="_xlnm.Print_Area" localSheetId="18">香港入仓!$A$260:$L$355</definedName>
  </definedNames>
  <calcPr calcId="191029"/>
</workbook>
</file>

<file path=xl/calcChain.xml><?xml version="1.0" encoding="utf-8"?>
<calcChain xmlns="http://schemas.openxmlformats.org/spreadsheetml/2006/main">
  <c r="R16" i="92" l="1"/>
  <c r="F47" i="78"/>
  <c r="F46" i="78"/>
  <c r="F45" i="78"/>
  <c r="F44" i="78"/>
  <c r="F43" i="78"/>
  <c r="F42" i="78"/>
  <c r="F41" i="78"/>
  <c r="F40" i="78"/>
  <c r="F39" i="78"/>
  <c r="F38" i="78"/>
  <c r="F37" i="78"/>
  <c r="F36" i="78"/>
  <c r="F35" i="78"/>
  <c r="L34" i="78"/>
  <c r="F34" i="78"/>
  <c r="F24" i="78"/>
  <c r="F23" i="78"/>
  <c r="F22" i="78"/>
  <c r="F21" i="78"/>
  <c r="F20" i="78"/>
  <c r="F19" i="78"/>
  <c r="F18" i="78"/>
  <c r="F17" i="78"/>
  <c r="F16" i="78"/>
  <c r="F15" i="78"/>
  <c r="F14" i="78"/>
  <c r="F13" i="78"/>
  <c r="F12" i="78"/>
  <c r="F11" i="78"/>
  <c r="F10" i="78"/>
  <c r="F9" i="78"/>
  <c r="F51" i="77"/>
  <c r="F50" i="77"/>
  <c r="F49" i="77"/>
  <c r="F48" i="77"/>
  <c r="F47" i="77"/>
  <c r="F46" i="77"/>
  <c r="F45" i="77"/>
  <c r="F44" i="77"/>
  <c r="F43" i="77"/>
  <c r="F42" i="77"/>
  <c r="F41" i="77"/>
  <c r="F40" i="77"/>
  <c r="F39" i="77"/>
  <c r="F38" i="77"/>
  <c r="F37" i="77"/>
  <c r="F36" i="77"/>
  <c r="F35" i="77"/>
  <c r="F25" i="77"/>
  <c r="F24" i="77"/>
  <c r="F23" i="77"/>
  <c r="F22" i="77"/>
  <c r="F21" i="77"/>
  <c r="F20" i="77"/>
  <c r="F19" i="77"/>
  <c r="F18" i="77"/>
  <c r="F17" i="77"/>
  <c r="F16" i="77"/>
  <c r="F15" i="77"/>
  <c r="F14" i="77"/>
  <c r="F13" i="77"/>
  <c r="F12" i="77"/>
  <c r="F11" i="77"/>
  <c r="F10" i="77"/>
  <c r="F9" i="77"/>
  <c r="K355" i="81"/>
  <c r="I355" i="81"/>
  <c r="H355" i="81"/>
  <c r="F355" i="81"/>
  <c r="D355" i="81"/>
  <c r="F354" i="81"/>
  <c r="F353" i="81"/>
  <c r="F352" i="81"/>
  <c r="F351" i="81"/>
  <c r="F350" i="81"/>
  <c r="F349" i="81"/>
  <c r="F348" i="81"/>
  <c r="F347" i="81"/>
  <c r="F346" i="81"/>
  <c r="F345" i="81"/>
  <c r="F344" i="81"/>
  <c r="F343" i="81"/>
  <c r="F342" i="81"/>
  <c r="F341" i="81"/>
  <c r="F340" i="81"/>
  <c r="F339" i="81"/>
  <c r="F338" i="81"/>
  <c r="F337" i="81"/>
  <c r="F336" i="81"/>
  <c r="F335" i="81"/>
  <c r="F334" i="81"/>
  <c r="F333" i="81"/>
  <c r="F332" i="81"/>
  <c r="F331" i="81"/>
  <c r="F330" i="81"/>
  <c r="F329" i="81"/>
  <c r="F328" i="81"/>
  <c r="F327" i="81"/>
  <c r="F326" i="81"/>
  <c r="F325" i="81"/>
  <c r="F324" i="81"/>
  <c r="F323" i="81"/>
  <c r="F322" i="81"/>
  <c r="F321" i="81"/>
  <c r="F320" i="81"/>
  <c r="F319" i="81"/>
  <c r="F318" i="81"/>
  <c r="F317" i="81"/>
  <c r="F316" i="81"/>
  <c r="F315" i="81"/>
  <c r="F314" i="81"/>
  <c r="F313" i="81"/>
  <c r="F312" i="81"/>
  <c r="F311" i="81"/>
  <c r="F310" i="81"/>
  <c r="F309" i="81"/>
  <c r="F308" i="81"/>
  <c r="F307" i="81"/>
  <c r="F306" i="81"/>
  <c r="F305" i="81"/>
  <c r="F304" i="81"/>
  <c r="F303" i="81"/>
  <c r="F302" i="81"/>
  <c r="F301" i="81"/>
  <c r="F300" i="81"/>
  <c r="F299" i="81"/>
  <c r="F298" i="81"/>
  <c r="F297" i="81"/>
  <c r="F296" i="81"/>
  <c r="F295" i="81"/>
  <c r="F294" i="81"/>
  <c r="F293" i="81"/>
  <c r="F292" i="81"/>
  <c r="F291" i="81"/>
  <c r="F290" i="81"/>
  <c r="F289" i="81"/>
  <c r="F288" i="81"/>
  <c r="F287" i="81"/>
  <c r="F286" i="81"/>
  <c r="F285" i="81"/>
  <c r="F284" i="81"/>
  <c r="F283" i="81"/>
  <c r="F282" i="81"/>
  <c r="F281" i="81"/>
  <c r="F280" i="81"/>
  <c r="F279" i="81"/>
  <c r="F278" i="81"/>
  <c r="F277" i="81"/>
  <c r="F276" i="81"/>
  <c r="F275" i="81"/>
  <c r="F274" i="81"/>
  <c r="F273" i="81"/>
  <c r="F272" i="81"/>
  <c r="F271" i="81"/>
  <c r="F270" i="81"/>
  <c r="F269" i="81"/>
  <c r="F268" i="81"/>
  <c r="F267" i="81"/>
  <c r="F266" i="81"/>
  <c r="F265" i="81"/>
  <c r="K256" i="81"/>
  <c r="I256" i="81"/>
  <c r="H256" i="81"/>
  <c r="F256" i="81"/>
  <c r="D256" i="81"/>
  <c r="F255" i="81"/>
  <c r="F254" i="81"/>
  <c r="F253" i="81"/>
  <c r="F252" i="81"/>
  <c r="F251" i="81"/>
  <c r="F250" i="81"/>
  <c r="F249" i="81"/>
  <c r="F248" i="81"/>
  <c r="F247" i="81"/>
  <c r="F246" i="81"/>
  <c r="F245" i="81"/>
  <c r="F244" i="81"/>
  <c r="F243" i="81"/>
  <c r="F242" i="81"/>
  <c r="F241" i="81"/>
  <c r="F240" i="81"/>
  <c r="F239" i="81"/>
  <c r="F238" i="81"/>
  <c r="F237" i="81"/>
  <c r="F236" i="81"/>
  <c r="F235" i="81"/>
  <c r="F234" i="81"/>
  <c r="F233" i="81"/>
  <c r="F232" i="81"/>
  <c r="F231" i="81"/>
  <c r="F230" i="81"/>
  <c r="F229" i="81"/>
  <c r="F228" i="81"/>
  <c r="F227" i="81"/>
  <c r="F226" i="81"/>
  <c r="F225" i="81"/>
  <c r="F224" i="81"/>
  <c r="F223" i="81"/>
  <c r="F222" i="81"/>
  <c r="F221" i="81"/>
  <c r="F220" i="81"/>
  <c r="F219" i="81"/>
  <c r="F218" i="81"/>
  <c r="K211" i="81"/>
  <c r="I211" i="81"/>
  <c r="H211" i="81"/>
  <c r="F211" i="81"/>
  <c r="D211" i="81"/>
  <c r="F210" i="81"/>
  <c r="F209" i="81"/>
  <c r="F208" i="81"/>
  <c r="F207" i="81"/>
  <c r="F206" i="81"/>
  <c r="K199" i="81"/>
  <c r="I199" i="81"/>
  <c r="H199" i="81"/>
  <c r="F199" i="81"/>
  <c r="D199" i="81"/>
  <c r="F198" i="81"/>
  <c r="F197" i="81"/>
  <c r="K190" i="81"/>
  <c r="I190" i="81"/>
  <c r="H190" i="81"/>
  <c r="F190" i="81"/>
  <c r="D190" i="81"/>
  <c r="F189" i="81"/>
  <c r="F188" i="81"/>
  <c r="F187" i="81"/>
  <c r="F186" i="81"/>
  <c r="F185" i="81"/>
  <c r="F184" i="81"/>
  <c r="F183" i="81"/>
  <c r="F182" i="81"/>
  <c r="F181" i="81"/>
  <c r="F180" i="81"/>
  <c r="F179" i="81"/>
  <c r="K172" i="81"/>
  <c r="I172" i="81"/>
  <c r="H172" i="81"/>
  <c r="F172" i="81"/>
  <c r="D172" i="81"/>
  <c r="F171" i="81"/>
  <c r="F170" i="81"/>
  <c r="F169" i="81"/>
  <c r="F168" i="81"/>
  <c r="K161" i="81"/>
  <c r="I161" i="81"/>
  <c r="H161" i="81"/>
  <c r="F161" i="81"/>
  <c r="D161" i="81"/>
  <c r="F160" i="81"/>
  <c r="F159" i="81"/>
  <c r="F158" i="81"/>
  <c r="F157" i="81"/>
  <c r="K150" i="81"/>
  <c r="I150" i="81"/>
  <c r="H150" i="81"/>
  <c r="F150" i="81"/>
  <c r="D150" i="81"/>
  <c r="F149" i="81"/>
  <c r="K142" i="81"/>
  <c r="I142" i="81"/>
  <c r="H142" i="81"/>
  <c r="F142" i="81"/>
  <c r="D142" i="81"/>
  <c r="F141" i="81"/>
  <c r="F140" i="81"/>
  <c r="F139" i="81"/>
  <c r="F138" i="81"/>
  <c r="F137" i="81"/>
  <c r="F136" i="81"/>
  <c r="K129" i="81"/>
  <c r="I129" i="81"/>
  <c r="H129" i="81"/>
  <c r="F129" i="81"/>
  <c r="D129" i="81"/>
  <c r="F128" i="81"/>
  <c r="F127" i="81"/>
  <c r="F126" i="81"/>
  <c r="F125" i="81"/>
  <c r="F124" i="81"/>
  <c r="F123" i="81"/>
  <c r="K116" i="81"/>
  <c r="I116" i="81"/>
  <c r="H116" i="81"/>
  <c r="F116" i="81"/>
  <c r="D116" i="81"/>
  <c r="F115" i="81"/>
  <c r="F114" i="81"/>
  <c r="K107" i="81"/>
  <c r="I107" i="81"/>
  <c r="H107" i="81"/>
  <c r="F107" i="81"/>
  <c r="D107" i="81"/>
  <c r="F106" i="81"/>
  <c r="F105" i="81"/>
  <c r="F104" i="81"/>
  <c r="F103" i="81"/>
  <c r="K96" i="81"/>
  <c r="I96" i="81"/>
  <c r="H96" i="81"/>
  <c r="F96" i="81"/>
  <c r="D96" i="81"/>
  <c r="F95" i="81"/>
  <c r="F94" i="81"/>
  <c r="F93" i="81"/>
  <c r="F92" i="81"/>
  <c r="K85" i="81"/>
  <c r="I85" i="81"/>
  <c r="H85" i="81"/>
  <c r="F85" i="81"/>
  <c r="D85" i="81"/>
  <c r="F84" i="81"/>
  <c r="K77" i="81"/>
  <c r="I77" i="81"/>
  <c r="H77" i="81"/>
  <c r="F77" i="81"/>
  <c r="D77" i="81"/>
  <c r="F76" i="81"/>
  <c r="F75" i="81"/>
  <c r="F74" i="81"/>
  <c r="F73" i="81"/>
  <c r="F72" i="81"/>
  <c r="F71" i="81"/>
  <c r="F70" i="81"/>
  <c r="F69" i="81"/>
  <c r="F68" i="81"/>
  <c r="K61" i="81"/>
  <c r="I61" i="81"/>
  <c r="H61" i="81"/>
  <c r="F61" i="81"/>
  <c r="D61" i="81"/>
  <c r="F60" i="81"/>
  <c r="F59" i="81"/>
  <c r="F58" i="81"/>
  <c r="F57" i="81"/>
  <c r="K50" i="81"/>
  <c r="I50" i="81"/>
  <c r="H50" i="81"/>
  <c r="F50" i="81"/>
  <c r="D50" i="81"/>
  <c r="F49" i="81"/>
  <c r="F48" i="81"/>
  <c r="F47" i="81"/>
  <c r="F46" i="81"/>
  <c r="F45" i="81"/>
  <c r="F44" i="81"/>
  <c r="F43" i="81"/>
  <c r="K36" i="81"/>
  <c r="I36" i="81"/>
  <c r="H36" i="81"/>
  <c r="F36" i="81"/>
  <c r="D36" i="81"/>
  <c r="F35" i="81"/>
  <c r="F34" i="81"/>
  <c r="K27" i="81"/>
  <c r="I27" i="81"/>
  <c r="H27" i="81"/>
  <c r="F27" i="81"/>
  <c r="D27" i="81"/>
  <c r="F26" i="81"/>
  <c r="F25" i="81"/>
  <c r="F24" i="81"/>
  <c r="K17" i="81"/>
  <c r="I17" i="81"/>
  <c r="H17" i="81"/>
  <c r="F17" i="81"/>
  <c r="D17" i="81"/>
  <c r="F16" i="81"/>
  <c r="F15" i="81"/>
  <c r="K8" i="81"/>
  <c r="I8" i="81"/>
  <c r="H8" i="81"/>
  <c r="F8" i="81"/>
  <c r="D8" i="81"/>
  <c r="F7" i="81"/>
  <c r="F6" i="81"/>
  <c r="K112" i="92"/>
  <c r="R112" i="92" s="1"/>
  <c r="I112" i="92"/>
  <c r="Q112" i="92" s="1"/>
  <c r="H112" i="92"/>
  <c r="D112" i="92"/>
  <c r="F110" i="92"/>
  <c r="F109" i="92"/>
  <c r="F108" i="92"/>
  <c r="F107" i="92"/>
  <c r="F106" i="92"/>
  <c r="F105" i="92"/>
  <c r="F104" i="92"/>
  <c r="F103" i="92"/>
  <c r="D99" i="92"/>
  <c r="K96" i="92"/>
  <c r="R96" i="92" s="1"/>
  <c r="I96" i="92"/>
  <c r="Q96" i="92" s="1"/>
  <c r="H96" i="92"/>
  <c r="D96" i="92"/>
  <c r="F93" i="92"/>
  <c r="F92" i="92"/>
  <c r="F91" i="92"/>
  <c r="F90" i="92"/>
  <c r="F89" i="92"/>
  <c r="D85" i="92"/>
  <c r="K82" i="92"/>
  <c r="R82" i="92" s="1"/>
  <c r="I82" i="92"/>
  <c r="Q82" i="92" s="1"/>
  <c r="H82" i="92"/>
  <c r="D82" i="92"/>
  <c r="F80" i="92"/>
  <c r="F79" i="92"/>
  <c r="F82" i="92" s="1"/>
  <c r="F78" i="92"/>
  <c r="D74" i="92"/>
  <c r="K70" i="92"/>
  <c r="R70" i="92" s="1"/>
  <c r="I70" i="92"/>
  <c r="Q70" i="92" s="1"/>
  <c r="H70" i="92"/>
  <c r="D70" i="92"/>
  <c r="F67" i="92"/>
  <c r="F66" i="92"/>
  <c r="F65" i="92"/>
  <c r="F64" i="92"/>
  <c r="F63" i="92"/>
  <c r="F62" i="92"/>
  <c r="F61" i="92"/>
  <c r="F60" i="92"/>
  <c r="F59" i="92"/>
  <c r="F58" i="92"/>
  <c r="F57" i="92"/>
  <c r="F56" i="92"/>
  <c r="F55" i="92"/>
  <c r="F54" i="92"/>
  <c r="F53" i="92"/>
  <c r="F52" i="92"/>
  <c r="F51" i="92"/>
  <c r="F50" i="92"/>
  <c r="F49" i="92"/>
  <c r="D45" i="92"/>
  <c r="K42" i="92"/>
  <c r="R42" i="92" s="1"/>
  <c r="I42" i="92"/>
  <c r="Q42" i="92" s="1"/>
  <c r="H42" i="92"/>
  <c r="D42" i="92"/>
  <c r="F40" i="92"/>
  <c r="F39" i="92"/>
  <c r="F38" i="92"/>
  <c r="F37" i="92"/>
  <c r="F36" i="92"/>
  <c r="F35" i="92"/>
  <c r="F34" i="92"/>
  <c r="F33" i="92"/>
  <c r="F32" i="92"/>
  <c r="D28" i="92"/>
  <c r="K25" i="92"/>
  <c r="R25" i="92" s="1"/>
  <c r="I25" i="92"/>
  <c r="Q25" i="92" s="1"/>
  <c r="H25" i="92"/>
  <c r="D25" i="92"/>
  <c r="F23" i="92"/>
  <c r="F25" i="92" s="1"/>
  <c r="D19" i="92"/>
  <c r="K16" i="92"/>
  <c r="I16" i="92"/>
  <c r="Q16" i="92" s="1"/>
  <c r="H16" i="92"/>
  <c r="D16" i="92"/>
  <c r="F14" i="92"/>
  <c r="F16" i="92" s="1"/>
  <c r="D10" i="92"/>
  <c r="K7" i="92"/>
  <c r="R7" i="92" s="1"/>
  <c r="I7" i="92"/>
  <c r="Q7" i="92" s="1"/>
  <c r="H7" i="92"/>
  <c r="F7" i="92"/>
  <c r="D7" i="92"/>
  <c r="D2" i="92"/>
  <c r="G24" i="86"/>
  <c r="G23" i="86"/>
  <c r="G22" i="86"/>
  <c r="G21" i="86"/>
  <c r="G20" i="86"/>
  <c r="G19" i="86"/>
  <c r="G18" i="86"/>
  <c r="G17" i="86"/>
  <c r="G16" i="86"/>
  <c r="G15" i="86"/>
  <c r="G14" i="86"/>
  <c r="G13" i="86"/>
  <c r="G12" i="86"/>
  <c r="G11" i="86"/>
  <c r="G10" i="86"/>
  <c r="G9" i="86"/>
  <c r="K61" i="85"/>
  <c r="I61" i="85"/>
  <c r="H61" i="85"/>
  <c r="F61" i="85"/>
  <c r="D61" i="85"/>
  <c r="F60" i="85"/>
  <c r="F59" i="85"/>
  <c r="F58" i="85"/>
  <c r="K51" i="85"/>
  <c r="I51" i="85"/>
  <c r="H51" i="85"/>
  <c r="F51" i="85"/>
  <c r="D51" i="85"/>
  <c r="F50" i="85"/>
  <c r="F49" i="85"/>
  <c r="F48" i="85"/>
  <c r="F47" i="85"/>
  <c r="F46" i="85"/>
  <c r="F45" i="85"/>
  <c r="F44" i="85"/>
  <c r="F43" i="85"/>
  <c r="F42" i="85"/>
  <c r="F41" i="85"/>
  <c r="F40" i="85"/>
  <c r="F39" i="85"/>
  <c r="K32" i="85"/>
  <c r="I32" i="85"/>
  <c r="H32" i="85"/>
  <c r="F32" i="85"/>
  <c r="D32" i="85"/>
  <c r="F31" i="85"/>
  <c r="K24" i="85"/>
  <c r="I24" i="85"/>
  <c r="H24" i="85"/>
  <c r="F24" i="85"/>
  <c r="D24" i="85"/>
  <c r="F23" i="85"/>
  <c r="F22" i="85"/>
  <c r="K15" i="85"/>
  <c r="I15" i="85"/>
  <c r="H15" i="85"/>
  <c r="F15" i="85"/>
  <c r="D15" i="85"/>
  <c r="F14" i="85"/>
  <c r="K7" i="85"/>
  <c r="I7" i="85"/>
  <c r="H7" i="85"/>
  <c r="F7" i="85"/>
  <c r="D7" i="85"/>
  <c r="F6" i="85"/>
  <c r="H70" i="84"/>
  <c r="G70" i="84"/>
  <c r="F70" i="84"/>
  <c r="H69" i="84"/>
  <c r="G69" i="84"/>
  <c r="H68" i="84"/>
  <c r="G68" i="84"/>
  <c r="H67" i="84"/>
  <c r="G67" i="84"/>
  <c r="H66" i="84"/>
  <c r="G66" i="84"/>
  <c r="H65" i="84"/>
  <c r="G65" i="84"/>
  <c r="H64" i="84"/>
  <c r="G64" i="84"/>
  <c r="H63" i="84"/>
  <c r="G63" i="84"/>
  <c r="H62" i="84"/>
  <c r="G62" i="84"/>
  <c r="H61" i="84"/>
  <c r="G61" i="84"/>
  <c r="H60" i="84"/>
  <c r="G60" i="84"/>
  <c r="H59" i="84"/>
  <c r="G59" i="84"/>
  <c r="H58" i="84"/>
  <c r="G58" i="84"/>
  <c r="H57" i="84"/>
  <c r="G57" i="84"/>
  <c r="H56" i="84"/>
  <c r="G56" i="84"/>
  <c r="H55" i="84"/>
  <c r="G55" i="84"/>
  <c r="H54" i="84"/>
  <c r="G54" i="84"/>
  <c r="M44" i="84"/>
  <c r="H44" i="84"/>
  <c r="G44" i="84"/>
  <c r="F44" i="84"/>
  <c r="H43" i="84"/>
  <c r="G43" i="84"/>
  <c r="H42" i="84"/>
  <c r="G42" i="84"/>
  <c r="H41" i="84"/>
  <c r="G41" i="84"/>
  <c r="H40" i="84"/>
  <c r="G40" i="84"/>
  <c r="H39" i="84"/>
  <c r="G39" i="84"/>
  <c r="H38" i="84"/>
  <c r="G38" i="84"/>
  <c r="H37" i="84"/>
  <c r="G37" i="84"/>
  <c r="H36" i="84"/>
  <c r="G36" i="84"/>
  <c r="H35" i="84"/>
  <c r="G35" i="84"/>
  <c r="H34" i="84"/>
  <c r="G34" i="84"/>
  <c r="H33" i="84"/>
  <c r="G33" i="84"/>
  <c r="H32" i="84"/>
  <c r="G32" i="84"/>
  <c r="H31" i="84"/>
  <c r="G31" i="84"/>
  <c r="H30" i="84"/>
  <c r="G30" i="84"/>
  <c r="H29" i="84"/>
  <c r="G29" i="84"/>
  <c r="H28" i="84"/>
  <c r="G28" i="84"/>
  <c r="H27" i="84"/>
  <c r="G27" i="84"/>
  <c r="H26" i="84"/>
  <c r="G26" i="84"/>
  <c r="H25" i="84"/>
  <c r="G25" i="84"/>
  <c r="H24" i="84"/>
  <c r="G24" i="84"/>
  <c r="H23" i="84"/>
  <c r="G23" i="84"/>
  <c r="H22" i="84"/>
  <c r="G22" i="84"/>
  <c r="H21" i="84"/>
  <c r="G21" i="84"/>
  <c r="H20" i="84"/>
  <c r="G20" i="84"/>
  <c r="H19" i="84"/>
  <c r="G19" i="84"/>
  <c r="H18" i="84"/>
  <c r="G18" i="84"/>
  <c r="H17" i="84"/>
  <c r="G17" i="84"/>
  <c r="H16" i="84"/>
  <c r="G16" i="84"/>
  <c r="H15" i="84"/>
  <c r="G15" i="84"/>
  <c r="H14" i="84"/>
  <c r="G14" i="84"/>
  <c r="H13" i="84"/>
  <c r="G13" i="84"/>
  <c r="H12" i="84"/>
  <c r="G12" i="84"/>
  <c r="H11" i="84"/>
  <c r="G11" i="84"/>
  <c r="H10" i="84"/>
  <c r="G10" i="84"/>
  <c r="H9" i="84"/>
  <c r="G9" i="84"/>
  <c r="K170" i="83"/>
  <c r="I170" i="83"/>
  <c r="H170" i="83"/>
  <c r="F170" i="83"/>
  <c r="D170" i="83"/>
  <c r="F169" i="83"/>
  <c r="F168" i="83"/>
  <c r="F167" i="83"/>
  <c r="F166" i="83"/>
  <c r="F165" i="83"/>
  <c r="F164" i="83"/>
  <c r="K157" i="83"/>
  <c r="I157" i="83"/>
  <c r="H157" i="83"/>
  <c r="G157" i="83"/>
  <c r="F157" i="83"/>
  <c r="D157" i="83"/>
  <c r="F156" i="83"/>
  <c r="F155" i="83"/>
  <c r="K148" i="83"/>
  <c r="I148" i="83"/>
  <c r="H148" i="83"/>
  <c r="F148" i="83"/>
  <c r="D148" i="83"/>
  <c r="F147" i="83"/>
  <c r="F146" i="83"/>
  <c r="F145" i="83"/>
  <c r="F144" i="83"/>
  <c r="F143" i="83"/>
  <c r="K136" i="83"/>
  <c r="I136" i="83"/>
  <c r="H136" i="83"/>
  <c r="F136" i="83"/>
  <c r="D136" i="83"/>
  <c r="F135" i="83"/>
  <c r="F134" i="83"/>
  <c r="F133" i="83"/>
  <c r="F132" i="83"/>
  <c r="F131" i="83"/>
  <c r="F130" i="83"/>
  <c r="K123" i="83"/>
  <c r="I123" i="83"/>
  <c r="H123" i="83"/>
  <c r="F123" i="83"/>
  <c r="D123" i="83"/>
  <c r="F122" i="83"/>
  <c r="K115" i="83"/>
  <c r="I115" i="83"/>
  <c r="H115" i="83"/>
  <c r="F115" i="83"/>
  <c r="D115" i="83"/>
  <c r="F114" i="83"/>
  <c r="F113" i="83"/>
  <c r="F112" i="83"/>
  <c r="F111" i="83"/>
  <c r="F110" i="83"/>
  <c r="F109" i="83"/>
  <c r="F108" i="83"/>
  <c r="F107" i="83"/>
  <c r="F106" i="83"/>
  <c r="F105" i="83"/>
  <c r="F104" i="83"/>
  <c r="F103" i="83"/>
  <c r="F102" i="83"/>
  <c r="F101" i="83"/>
  <c r="F100" i="83"/>
  <c r="F99" i="83"/>
  <c r="F98" i="83"/>
  <c r="F97" i="83"/>
  <c r="F96" i="83"/>
  <c r="F95" i="83"/>
  <c r="F94" i="83"/>
  <c r="F93" i="83"/>
  <c r="F92" i="83"/>
  <c r="F91" i="83"/>
  <c r="F90" i="83"/>
  <c r="F89" i="83"/>
  <c r="F88" i="83"/>
  <c r="F87" i="83"/>
  <c r="F86" i="83"/>
  <c r="F85" i="83"/>
  <c r="F84" i="83"/>
  <c r="F83" i="83"/>
  <c r="F82" i="83"/>
  <c r="F81" i="83"/>
  <c r="F80" i="83"/>
  <c r="F79" i="83"/>
  <c r="F78" i="83"/>
  <c r="F77" i="83"/>
  <c r="F76" i="83"/>
  <c r="F75" i="83"/>
  <c r="F74" i="83"/>
  <c r="F73" i="83"/>
  <c r="F72" i="83"/>
  <c r="F71" i="83"/>
  <c r="F70" i="83"/>
  <c r="K63" i="83"/>
  <c r="I63" i="83"/>
  <c r="H63" i="83"/>
  <c r="F63" i="83"/>
  <c r="D63" i="83"/>
  <c r="F62" i="83"/>
  <c r="F61" i="83"/>
  <c r="F60" i="83"/>
  <c r="F59" i="83"/>
  <c r="F58" i="83"/>
  <c r="F57" i="83"/>
  <c r="F56" i="83"/>
  <c r="F55" i="83"/>
  <c r="F54" i="83"/>
  <c r="F53" i="83"/>
  <c r="F52" i="83"/>
  <c r="F51" i="83"/>
  <c r="K44" i="83"/>
  <c r="I44" i="83"/>
  <c r="H44" i="83"/>
  <c r="G44" i="83"/>
  <c r="F44" i="83"/>
  <c r="D44" i="83"/>
  <c r="F43" i="83"/>
  <c r="F42" i="83"/>
  <c r="K35" i="83"/>
  <c r="I35" i="83"/>
  <c r="H35" i="83"/>
  <c r="F35" i="83"/>
  <c r="D35" i="83"/>
  <c r="F34" i="83"/>
  <c r="K28" i="83"/>
  <c r="I28" i="83"/>
  <c r="H28" i="83"/>
  <c r="F28" i="83"/>
  <c r="D28" i="83"/>
  <c r="F27" i="83"/>
  <c r="K20" i="83"/>
  <c r="I20" i="83"/>
  <c r="H20" i="83"/>
  <c r="F20" i="83"/>
  <c r="D20" i="83"/>
  <c r="F19" i="83"/>
  <c r="K12" i="83"/>
  <c r="I12" i="83"/>
  <c r="H12" i="83"/>
  <c r="F12" i="83"/>
  <c r="D12" i="83"/>
  <c r="K11" i="83"/>
  <c r="F11" i="83"/>
  <c r="K10" i="83"/>
  <c r="F10" i="83"/>
  <c r="K9" i="83"/>
  <c r="F9" i="83"/>
  <c r="K8" i="83"/>
  <c r="F8" i="83"/>
  <c r="K7" i="83"/>
  <c r="F7" i="83"/>
  <c r="K6" i="83"/>
  <c r="F6" i="83"/>
  <c r="K18" i="82"/>
  <c r="I18" i="82"/>
  <c r="H18" i="82"/>
  <c r="F18" i="82"/>
  <c r="D18" i="82"/>
  <c r="F17" i="82"/>
  <c r="F16" i="82"/>
  <c r="F15" i="82"/>
  <c r="F14" i="82"/>
  <c r="K7" i="82"/>
  <c r="I7" i="82"/>
  <c r="H7" i="82"/>
  <c r="F7" i="82"/>
  <c r="D7" i="82"/>
  <c r="F12" i="79"/>
  <c r="F11" i="79"/>
  <c r="F10" i="79"/>
  <c r="F9" i="79"/>
  <c r="K24" i="80"/>
  <c r="I24" i="80"/>
  <c r="H24" i="80"/>
  <c r="F24" i="80"/>
  <c r="D24" i="80"/>
  <c r="F23" i="80"/>
  <c r="F22" i="80"/>
  <c r="K15" i="80"/>
  <c r="I15" i="80"/>
  <c r="H15" i="80"/>
  <c r="F15" i="80"/>
  <c r="D15" i="80"/>
  <c r="F14" i="80"/>
  <c r="F13" i="80"/>
  <c r="F12" i="80"/>
  <c r="F11" i="80"/>
  <c r="F10" i="80"/>
  <c r="F9" i="80"/>
  <c r="F8" i="80"/>
  <c r="F7" i="80"/>
  <c r="F6" i="80"/>
  <c r="F24" i="73"/>
  <c r="F23" i="73"/>
  <c r="F22" i="73"/>
  <c r="F21" i="73"/>
  <c r="F20" i="73"/>
  <c r="L19" i="73"/>
  <c r="F19" i="73"/>
  <c r="F18" i="73"/>
  <c r="F17" i="73"/>
  <c r="F16" i="73"/>
  <c r="F15" i="73"/>
  <c r="F14" i="73"/>
  <c r="F13" i="73"/>
  <c r="F12" i="73"/>
  <c r="F11" i="73"/>
  <c r="F10" i="73"/>
  <c r="L9" i="73"/>
  <c r="F9" i="73"/>
  <c r="F153" i="75"/>
  <c r="K146" i="75"/>
  <c r="I146" i="75"/>
  <c r="H146" i="75"/>
  <c r="F146" i="75"/>
  <c r="D146" i="75"/>
  <c r="F145" i="75"/>
  <c r="F144" i="75"/>
  <c r="F143" i="75"/>
  <c r="F142" i="75"/>
  <c r="K135" i="75"/>
  <c r="I135" i="75"/>
  <c r="H135" i="75"/>
  <c r="F135" i="75"/>
  <c r="D135" i="75"/>
  <c r="F134" i="75"/>
  <c r="F133" i="75"/>
  <c r="F132" i="75"/>
  <c r="F131" i="75"/>
  <c r="K124" i="75"/>
  <c r="I124" i="75"/>
  <c r="H124" i="75"/>
  <c r="F124" i="75"/>
  <c r="D124" i="75"/>
  <c r="F123" i="75"/>
  <c r="F122" i="75"/>
  <c r="F121" i="75"/>
  <c r="F120" i="75"/>
  <c r="F119" i="75"/>
  <c r="F118" i="75"/>
  <c r="F117" i="75"/>
  <c r="F116" i="75"/>
  <c r="F115" i="75"/>
  <c r="F114" i="75"/>
  <c r="F113" i="75"/>
  <c r="F112" i="75"/>
  <c r="F111" i="75"/>
  <c r="F110" i="75"/>
  <c r="F109" i="75"/>
  <c r="F108" i="75"/>
  <c r="F107" i="75"/>
  <c r="F106" i="75"/>
  <c r="F105" i="75"/>
  <c r="F104" i="75"/>
  <c r="F103" i="75"/>
  <c r="F102" i="75"/>
  <c r="K95" i="75"/>
  <c r="I95" i="75"/>
  <c r="H95" i="75"/>
  <c r="F95" i="75"/>
  <c r="D95" i="75"/>
  <c r="F94" i="75"/>
  <c r="F93" i="75"/>
  <c r="F92" i="75"/>
  <c r="F91" i="75"/>
  <c r="F90" i="75"/>
  <c r="F89" i="75"/>
  <c r="K82" i="75"/>
  <c r="I82" i="75"/>
  <c r="H82" i="75"/>
  <c r="F82" i="75"/>
  <c r="D82" i="75"/>
  <c r="F81" i="75"/>
  <c r="F80" i="75"/>
  <c r="F79" i="75"/>
  <c r="F78" i="75"/>
  <c r="F77" i="75"/>
  <c r="F76" i="75"/>
  <c r="F75" i="75"/>
  <c r="F74" i="75"/>
  <c r="F73" i="75"/>
  <c r="F72" i="75"/>
  <c r="F71" i="75"/>
  <c r="F70" i="75"/>
  <c r="F69" i="75"/>
  <c r="F68" i="75"/>
  <c r="F67" i="75"/>
  <c r="F66" i="75"/>
  <c r="F65" i="75"/>
  <c r="F64" i="75"/>
  <c r="F63" i="75"/>
  <c r="F62" i="75"/>
  <c r="F61" i="75"/>
  <c r="F60" i="75"/>
  <c r="F59" i="75"/>
  <c r="F58" i="75"/>
  <c r="F57" i="75"/>
  <c r="F56" i="75"/>
  <c r="K49" i="75"/>
  <c r="I49" i="75"/>
  <c r="H49" i="75"/>
  <c r="F49" i="75"/>
  <c r="D49" i="75"/>
  <c r="F48" i="75"/>
  <c r="F47" i="75"/>
  <c r="K40" i="75"/>
  <c r="I40" i="75"/>
  <c r="H40" i="75"/>
  <c r="F40" i="75"/>
  <c r="D40" i="75"/>
  <c r="F39" i="75"/>
  <c r="F38" i="75"/>
  <c r="K31" i="75"/>
  <c r="I31" i="75"/>
  <c r="H31" i="75"/>
  <c r="F31" i="75"/>
  <c r="D31" i="75"/>
  <c r="F30" i="75"/>
  <c r="K23" i="75"/>
  <c r="I23" i="75"/>
  <c r="H23" i="75"/>
  <c r="F23" i="75"/>
  <c r="D23" i="75"/>
  <c r="F22" i="75"/>
  <c r="F21" i="75"/>
  <c r="F20" i="75"/>
  <c r="F19" i="75"/>
  <c r="F18" i="75"/>
  <c r="F17" i="75"/>
  <c r="F16" i="75"/>
  <c r="F15" i="75"/>
  <c r="F14" i="75"/>
  <c r="F13" i="75"/>
  <c r="F12" i="75"/>
  <c r="F11" i="75"/>
  <c r="F10" i="75"/>
  <c r="F9" i="75"/>
  <c r="F8" i="75"/>
  <c r="F7" i="75"/>
  <c r="F6" i="75"/>
  <c r="F11" i="72"/>
  <c r="F10" i="72"/>
  <c r="L9" i="72"/>
  <c r="F9" i="72"/>
  <c r="K9" i="71"/>
  <c r="I9" i="71"/>
  <c r="H9" i="71"/>
  <c r="F9" i="71"/>
  <c r="E9" i="71"/>
  <c r="D9" i="71"/>
  <c r="F8" i="71"/>
  <c r="F7" i="71"/>
  <c r="F6" i="71"/>
  <c r="F34" i="70"/>
  <c r="F33" i="70"/>
  <c r="F32" i="70"/>
  <c r="F31" i="70"/>
  <c r="F30" i="70"/>
  <c r="F29" i="70"/>
  <c r="F28" i="70"/>
  <c r="F27" i="70"/>
  <c r="F26" i="70"/>
  <c r="F25" i="70"/>
  <c r="F24" i="70"/>
  <c r="F23" i="70"/>
  <c r="F22" i="70"/>
  <c r="L21" i="70"/>
  <c r="F21" i="70"/>
  <c r="F20" i="70"/>
  <c r="F19" i="70"/>
  <c r="F18" i="70"/>
  <c r="F17" i="70"/>
  <c r="F16" i="70"/>
  <c r="F15" i="70"/>
  <c r="F14" i="70"/>
  <c r="F13" i="70"/>
  <c r="F12" i="70"/>
  <c r="F11" i="70"/>
  <c r="F10" i="70"/>
  <c r="L9" i="70"/>
  <c r="F9" i="70"/>
  <c r="K112" i="69"/>
  <c r="I112" i="69"/>
  <c r="H112" i="69"/>
  <c r="F112" i="69"/>
  <c r="E112" i="69"/>
  <c r="D112" i="69"/>
  <c r="F111" i="69"/>
  <c r="F110" i="69"/>
  <c r="F109" i="69"/>
  <c r="F108" i="69"/>
  <c r="F107" i="69"/>
  <c r="F106" i="69"/>
  <c r="K99" i="69"/>
  <c r="I99" i="69"/>
  <c r="H99" i="69"/>
  <c r="F99" i="69"/>
  <c r="E99" i="69"/>
  <c r="D99" i="69"/>
  <c r="F98" i="69"/>
  <c r="F97" i="69"/>
  <c r="F96" i="69"/>
  <c r="F95" i="69"/>
  <c r="F94" i="69"/>
  <c r="F93" i="69"/>
  <c r="F92" i="69"/>
  <c r="F91" i="69"/>
  <c r="F90" i="69"/>
  <c r="F89" i="69"/>
  <c r="F88" i="69"/>
  <c r="F87" i="69"/>
  <c r="F86" i="69"/>
  <c r="F85" i="69"/>
  <c r="F84" i="69"/>
  <c r="F83" i="69"/>
  <c r="F82" i="69"/>
  <c r="F81" i="69"/>
  <c r="K74" i="69"/>
  <c r="I74" i="69"/>
  <c r="H74" i="69"/>
  <c r="F74" i="69"/>
  <c r="E74" i="69"/>
  <c r="D74" i="69"/>
  <c r="F73" i="69"/>
  <c r="F72" i="69"/>
  <c r="F71" i="69"/>
  <c r="F70" i="69"/>
  <c r="F69" i="69"/>
  <c r="F68" i="69"/>
  <c r="F67" i="69"/>
  <c r="K60" i="69"/>
  <c r="I60" i="69"/>
  <c r="H60" i="69"/>
  <c r="F60" i="69"/>
  <c r="E60" i="69"/>
  <c r="D60" i="69"/>
  <c r="F59" i="69"/>
  <c r="F58" i="69"/>
  <c r="F57" i="69"/>
  <c r="F56" i="69"/>
  <c r="F55" i="69"/>
  <c r="F54" i="69"/>
  <c r="K47" i="69"/>
  <c r="I47" i="69"/>
  <c r="H47" i="69"/>
  <c r="F47" i="69"/>
  <c r="E47" i="69"/>
  <c r="D47" i="69"/>
  <c r="F46" i="69"/>
  <c r="F45" i="69"/>
  <c r="K38" i="69"/>
  <c r="I38" i="69"/>
  <c r="H38" i="69"/>
  <c r="F38" i="69"/>
  <c r="E38" i="69"/>
  <c r="D38" i="69"/>
  <c r="F37" i="69"/>
  <c r="F36" i="69"/>
  <c r="F35" i="69"/>
  <c r="F34" i="69"/>
  <c r="K27" i="69"/>
  <c r="I27" i="69"/>
  <c r="H27" i="69"/>
  <c r="F27" i="69"/>
  <c r="E27" i="69"/>
  <c r="D27" i="69"/>
  <c r="F26" i="69"/>
  <c r="K19" i="69"/>
  <c r="I19" i="69"/>
  <c r="H19" i="69"/>
  <c r="F19" i="69"/>
  <c r="E19" i="69"/>
  <c r="D19" i="69"/>
  <c r="F18" i="69"/>
  <c r="K11" i="69"/>
  <c r="I11" i="69"/>
  <c r="H11" i="69"/>
  <c r="F11" i="69"/>
  <c r="E11" i="69"/>
  <c r="D11" i="69"/>
  <c r="F10" i="69"/>
  <c r="F9" i="69"/>
  <c r="F8" i="69"/>
  <c r="F7" i="69"/>
  <c r="L17" i="68"/>
  <c r="G17" i="68"/>
  <c r="F17" i="68"/>
  <c r="E17" i="68"/>
  <c r="G16" i="68"/>
  <c r="G15" i="68"/>
  <c r="G14" i="68"/>
  <c r="G13" i="68"/>
  <c r="G12" i="68"/>
  <c r="G11" i="68"/>
  <c r="G10" i="68"/>
  <c r="L9" i="68"/>
  <c r="G9" i="68"/>
  <c r="K61" i="67"/>
  <c r="I61" i="67"/>
  <c r="H61" i="67"/>
  <c r="F61" i="67"/>
  <c r="E61" i="67"/>
  <c r="D61" i="67"/>
  <c r="F60" i="67"/>
  <c r="F59" i="67"/>
  <c r="F58" i="67"/>
  <c r="F57" i="67"/>
  <c r="F56" i="67"/>
  <c r="F55" i="67"/>
  <c r="F54" i="67"/>
  <c r="F53" i="67"/>
  <c r="F52" i="67"/>
  <c r="F51" i="67"/>
  <c r="F50" i="67"/>
  <c r="F49" i="67"/>
  <c r="K42" i="67"/>
  <c r="I42" i="67"/>
  <c r="H42" i="67"/>
  <c r="F42" i="67"/>
  <c r="E42" i="67"/>
  <c r="D42" i="67"/>
  <c r="F41" i="67"/>
  <c r="F40" i="67"/>
  <c r="F39" i="67"/>
  <c r="F38" i="67"/>
  <c r="F37" i="67"/>
  <c r="F36" i="67"/>
  <c r="F35" i="67"/>
  <c r="F34" i="67"/>
  <c r="F33" i="67"/>
  <c r="F32" i="67"/>
  <c r="K25" i="67"/>
  <c r="I25" i="67"/>
  <c r="H25" i="67"/>
  <c r="F25" i="67"/>
  <c r="E25" i="67"/>
  <c r="D25" i="67"/>
  <c r="F24" i="67"/>
  <c r="F23" i="67"/>
  <c r="F22" i="67"/>
  <c r="K14" i="67"/>
  <c r="I14" i="67"/>
  <c r="H14" i="67"/>
  <c r="F14" i="67"/>
  <c r="E14" i="67"/>
  <c r="D14" i="67"/>
  <c r="F13" i="67"/>
  <c r="F12" i="67"/>
  <c r="F11" i="67"/>
  <c r="F10" i="67"/>
  <c r="F9" i="67"/>
  <c r="F8" i="67"/>
  <c r="F7" i="67"/>
  <c r="L33" i="66"/>
  <c r="G33" i="66"/>
  <c r="F33" i="66"/>
  <c r="E33" i="66"/>
  <c r="G32" i="66"/>
  <c r="G31" i="66"/>
  <c r="G30" i="66"/>
  <c r="G29" i="66"/>
  <c r="G28" i="66"/>
  <c r="L27" i="66"/>
  <c r="G27" i="66"/>
  <c r="L17" i="66"/>
  <c r="G17" i="66"/>
  <c r="F17" i="66"/>
  <c r="E17" i="66"/>
  <c r="G16" i="66"/>
  <c r="G15" i="66"/>
  <c r="G14" i="66"/>
  <c r="G13" i="66"/>
  <c r="G12" i="66"/>
  <c r="G11" i="66"/>
  <c r="G10" i="66"/>
  <c r="L9" i="66"/>
  <c r="G9" i="66"/>
  <c r="K85" i="65"/>
  <c r="I85" i="65"/>
  <c r="H85" i="65"/>
  <c r="F85" i="65"/>
  <c r="E85" i="65"/>
  <c r="D85" i="65"/>
  <c r="F84" i="65"/>
  <c r="F83" i="65"/>
  <c r="F82" i="65"/>
  <c r="F81" i="65"/>
  <c r="F80" i="65"/>
  <c r="F79" i="65"/>
  <c r="F78" i="65"/>
  <c r="F77" i="65"/>
  <c r="K70" i="65"/>
  <c r="I70" i="65"/>
  <c r="H70" i="65"/>
  <c r="F70" i="65"/>
  <c r="E70" i="65"/>
  <c r="D70" i="65"/>
  <c r="F69" i="65"/>
  <c r="F68" i="65"/>
  <c r="F67" i="65"/>
  <c r="K60" i="65"/>
  <c r="I60" i="65"/>
  <c r="H60" i="65"/>
  <c r="F60" i="65"/>
  <c r="E60" i="65"/>
  <c r="D60" i="65"/>
  <c r="F59" i="65"/>
  <c r="F58" i="65"/>
  <c r="F57" i="65"/>
  <c r="F56" i="65"/>
  <c r="F55" i="65"/>
  <c r="F54" i="65"/>
  <c r="F53" i="65"/>
  <c r="F52" i="65"/>
  <c r="F51" i="65"/>
  <c r="F50" i="65"/>
  <c r="F49" i="65"/>
  <c r="K42" i="65"/>
  <c r="I42" i="65"/>
  <c r="H42" i="65"/>
  <c r="F42" i="65"/>
  <c r="E42" i="65"/>
  <c r="D42" i="65"/>
  <c r="F41" i="65"/>
  <c r="F40" i="65"/>
  <c r="F39" i="65"/>
  <c r="F38" i="65"/>
  <c r="F37" i="65"/>
  <c r="F36" i="65"/>
  <c r="F35" i="65"/>
  <c r="F34" i="65"/>
  <c r="F33" i="65"/>
  <c r="F32" i="65"/>
  <c r="F31" i="65"/>
  <c r="F30" i="65"/>
  <c r="F29" i="65"/>
  <c r="F28" i="65"/>
  <c r="F27" i="65"/>
  <c r="F26" i="65"/>
  <c r="F25" i="65"/>
  <c r="F24" i="65"/>
  <c r="F23" i="65"/>
  <c r="F22" i="65"/>
  <c r="F21" i="65"/>
  <c r="F20" i="65"/>
  <c r="F19" i="65"/>
  <c r="K12" i="65"/>
  <c r="I12" i="65"/>
  <c r="H12" i="65"/>
  <c r="F12" i="65"/>
  <c r="E12" i="65"/>
  <c r="D12" i="65"/>
  <c r="F11" i="65"/>
  <c r="F10" i="65"/>
  <c r="F9" i="65"/>
  <c r="F8" i="65"/>
  <c r="F7" i="65"/>
  <c r="F96" i="92" l="1"/>
  <c r="F42" i="92"/>
  <c r="F70" i="92"/>
  <c r="F112" i="92"/>
</calcChain>
</file>

<file path=xl/sharedStrings.xml><?xml version="1.0" encoding="utf-8"?>
<sst xmlns="http://schemas.openxmlformats.org/spreadsheetml/2006/main" count="4161" uniqueCount="652">
  <si>
    <t>上 海 汭 珩 发  货  清  单</t>
  </si>
  <si>
    <t>（ruiheng Packaging Delivery List）</t>
  </si>
  <si>
    <t>Shipping Date 发货日期:</t>
  </si>
  <si>
    <r>
      <rPr>
        <b/>
        <sz val="15"/>
        <color indexed="8"/>
        <rFont val="宋体"/>
        <family val="3"/>
        <charset val="134"/>
      </rPr>
      <t>快递单号</t>
    </r>
    <r>
      <rPr>
        <b/>
        <sz val="15"/>
        <color indexed="8"/>
        <rFont val="Calibri"/>
        <family val="2"/>
      </rPr>
      <t>:</t>
    </r>
  </si>
  <si>
    <t>ORDER NR</t>
  </si>
  <si>
    <t>Item Code</t>
  </si>
  <si>
    <t>ARTICLE</t>
  </si>
  <si>
    <t>PRODUCT DESCRIPTION</t>
  </si>
  <si>
    <t>Order Qty</t>
  </si>
  <si>
    <t>Back-up Qty</t>
  </si>
  <si>
    <t>Total Qty</t>
  </si>
  <si>
    <t>Carton #/Total</t>
  </si>
  <si>
    <t>Net Weight (kg)</t>
  </si>
  <si>
    <t>Gross Weight (kg)</t>
  </si>
  <si>
    <t xml:space="preserve">Carton Size(CM) </t>
  </si>
  <si>
    <t>CBM</t>
  </si>
  <si>
    <t>REMARK</t>
  </si>
  <si>
    <t>订单号</t>
  </si>
  <si>
    <t>产品型号</t>
  </si>
  <si>
    <t>客户单号</t>
  </si>
  <si>
    <t>(产品描述)</t>
  </si>
  <si>
    <t>订单数</t>
  </si>
  <si>
    <t>备品数</t>
  </si>
  <si>
    <t>总实发数</t>
  </si>
  <si>
    <t>箱号/总箱数</t>
  </si>
  <si>
    <r>
      <rPr>
        <b/>
        <sz val="10"/>
        <rFont val="宋体"/>
        <family val="3"/>
        <charset val="134"/>
      </rPr>
      <t>净重
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</si>
  <si>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family val="3"/>
        <charset val="134"/>
      </rPr>
      <t>毛重
（公斤</t>
    </r>
    <r>
      <rPr>
        <b/>
        <sz val="10"/>
        <rFont val="Calibri"/>
        <family val="2"/>
      </rPr>
      <t>)</t>
    </r>
  </si>
  <si>
    <t>箱子尺寸（CM)</t>
  </si>
  <si>
    <t>体积(立方米）</t>
  </si>
  <si>
    <t>备注</t>
  </si>
  <si>
    <t>GE/12/M13677</t>
  </si>
  <si>
    <t>0-6</t>
  </si>
  <si>
    <t>1/1</t>
  </si>
  <si>
    <t>18-24</t>
  </si>
  <si>
    <t>合计：</t>
  </si>
  <si>
    <t>6-12</t>
  </si>
  <si>
    <t>12-24</t>
  </si>
  <si>
    <t>12-18</t>
  </si>
  <si>
    <t>9-12</t>
  </si>
  <si>
    <t>1/7</t>
  </si>
  <si>
    <t>2/7</t>
  </si>
  <si>
    <t>3/7</t>
  </si>
  <si>
    <t>4/7</t>
  </si>
  <si>
    <t>5/7</t>
  </si>
  <si>
    <t>6/7</t>
  </si>
  <si>
    <t>7/7</t>
  </si>
  <si>
    <t>总箱数/箱号</t>
  </si>
  <si>
    <t>1/2</t>
  </si>
  <si>
    <t>50*30*26</t>
  </si>
  <si>
    <t>2/2</t>
  </si>
  <si>
    <t>1/9</t>
  </si>
  <si>
    <t>2/9</t>
  </si>
  <si>
    <t>3/9</t>
  </si>
  <si>
    <t>4/9</t>
  </si>
  <si>
    <t>5/9</t>
  </si>
  <si>
    <t>6/9</t>
  </si>
  <si>
    <t>7/9</t>
  </si>
  <si>
    <t>8/9</t>
  </si>
  <si>
    <t>9/9</t>
  </si>
  <si>
    <t>1/11</t>
  </si>
  <si>
    <t>2/11</t>
  </si>
  <si>
    <t>3/11</t>
  </si>
  <si>
    <t>4/11</t>
  </si>
  <si>
    <t>5/11</t>
  </si>
  <si>
    <t>6/11</t>
  </si>
  <si>
    <t>7/11</t>
  </si>
  <si>
    <t>8/11</t>
  </si>
  <si>
    <t>9/11</t>
  </si>
  <si>
    <t>10/11</t>
  </si>
  <si>
    <t>11/11</t>
  </si>
  <si>
    <t>1/17</t>
  </si>
  <si>
    <t>2/17</t>
  </si>
  <si>
    <t>3/17</t>
  </si>
  <si>
    <t>4/17</t>
  </si>
  <si>
    <t>5/17</t>
  </si>
  <si>
    <t>6/17</t>
  </si>
  <si>
    <t>7/17</t>
  </si>
  <si>
    <t>8/17</t>
  </si>
  <si>
    <t>9/17</t>
  </si>
  <si>
    <t>10/17</t>
  </si>
  <si>
    <t>11/17</t>
  </si>
  <si>
    <t>12/17</t>
  </si>
  <si>
    <t>13/17</t>
  </si>
  <si>
    <t>14/17</t>
  </si>
  <si>
    <t>15/17</t>
  </si>
  <si>
    <t>16/17</t>
  </si>
  <si>
    <t>17/17</t>
  </si>
  <si>
    <t>1/3</t>
  </si>
  <si>
    <t>2/3</t>
  </si>
  <si>
    <t>3/3</t>
  </si>
  <si>
    <t>1/4</t>
  </si>
  <si>
    <t>2/4</t>
  </si>
  <si>
    <t>3/4</t>
  </si>
  <si>
    <t>4/4</t>
  </si>
  <si>
    <t>1/6</t>
  </si>
  <si>
    <t>2/6</t>
  </si>
  <si>
    <t>3/6</t>
  </si>
  <si>
    <t>4/6</t>
  </si>
  <si>
    <t>5/6</t>
  </si>
  <si>
    <t>6/6</t>
  </si>
  <si>
    <t>50*30*25</t>
  </si>
  <si>
    <t>FFB/21/M14995</t>
  </si>
  <si>
    <t>FFB/21/M14993</t>
  </si>
  <si>
    <t>FFB/23/M14456G</t>
  </si>
  <si>
    <t>KU/23/M10295G 纸卡</t>
  </si>
  <si>
    <t>KU/21/M14907G</t>
  </si>
  <si>
    <t>KU/21/M14908G</t>
  </si>
  <si>
    <t>FFBT/24/M15333G</t>
  </si>
  <si>
    <t>50*40*30</t>
  </si>
  <si>
    <t>KU/21/M15467G-UK</t>
  </si>
  <si>
    <t>KU/23/M14572G</t>
  </si>
  <si>
    <t>KU/24/M14465G (311*154) 深度50</t>
  </si>
  <si>
    <t>KU/24/M14465G (381*154) 深度75</t>
  </si>
  <si>
    <t>2024.12.29</t>
  </si>
  <si>
    <t>Carton Size(CM)</t>
  </si>
  <si>
    <t xml:space="preserve">S24120286 </t>
  </si>
  <si>
    <t xml:space="preserve">KU/21/M14907G  </t>
  </si>
  <si>
    <t xml:space="preserve">SH-61964 </t>
  </si>
  <si>
    <t>1/5</t>
  </si>
  <si>
    <t>SH-61964 (H25-0113 0116-01-01GA，H25-0114 0115 0117-01-01 02 03GA)</t>
  </si>
  <si>
    <t>2/5</t>
  </si>
  <si>
    <t>3/5</t>
  </si>
  <si>
    <t>4/5</t>
  </si>
  <si>
    <t>5/5</t>
  </si>
  <si>
    <t>50*30*15</t>
  </si>
  <si>
    <t xml:space="preserve">KU/21/M14908G                                     </t>
  </si>
  <si>
    <t>1/23</t>
  </si>
  <si>
    <t xml:space="preserve">SH-61964 (H25-0113 0116-01-01GA，H25-0114 0115 0117-01-01 02 03GA)                                                                                                  </t>
  </si>
  <si>
    <t>2/23</t>
  </si>
  <si>
    <t>3/23</t>
  </si>
  <si>
    <t>4/23</t>
  </si>
  <si>
    <t>5/23</t>
  </si>
  <si>
    <t>6/23</t>
  </si>
  <si>
    <t>7/23</t>
  </si>
  <si>
    <t>8/23</t>
  </si>
  <si>
    <t>9/23</t>
  </si>
  <si>
    <t>10/23</t>
  </si>
  <si>
    <t>11/23</t>
  </si>
  <si>
    <t>12/23</t>
  </si>
  <si>
    <t>13/23</t>
  </si>
  <si>
    <t>14/23</t>
  </si>
  <si>
    <t>15/23</t>
  </si>
  <si>
    <t>16/23</t>
  </si>
  <si>
    <t>17/23</t>
  </si>
  <si>
    <t>18/23</t>
  </si>
  <si>
    <t>19/23</t>
  </si>
  <si>
    <t>20/23</t>
  </si>
  <si>
    <t>21/23</t>
  </si>
  <si>
    <t>22/23</t>
  </si>
  <si>
    <t>23/23</t>
  </si>
  <si>
    <t>50*30*20</t>
  </si>
  <si>
    <t xml:space="preserve"> SH-61964 (H25-0075-01-01 02 03GA，H25-0076-01-01 02GA) </t>
  </si>
  <si>
    <t xml:space="preserve">S24120284 </t>
  </si>
  <si>
    <t xml:space="preserve">KU/21/M14907G                                     </t>
  </si>
  <si>
    <t xml:space="preserve">GA-61963 </t>
  </si>
  <si>
    <t>(GA25-0112-01-01-02-03）</t>
  </si>
  <si>
    <t>50*30*18</t>
  </si>
  <si>
    <t>1/8</t>
  </si>
  <si>
    <t xml:space="preserve"> (GA25-0112-01-01-02-03）                                                                           </t>
  </si>
  <si>
    <t>2/8</t>
  </si>
  <si>
    <t>3/8</t>
  </si>
  <si>
    <t>4/8</t>
  </si>
  <si>
    <t>5/8</t>
  </si>
  <si>
    <t>6/8</t>
  </si>
  <si>
    <t>7/8</t>
  </si>
  <si>
    <t>8/8</t>
  </si>
  <si>
    <t xml:space="preserve">S24120283 </t>
  </si>
  <si>
    <t>SH-61960 (H25-0075-01-010203GA，H25-0076-01-0102GA)尺码贴纸</t>
  </si>
  <si>
    <t>10.2</t>
  </si>
  <si>
    <t>11.2</t>
  </si>
  <si>
    <t>40*30*20</t>
  </si>
  <si>
    <t>2-3</t>
  </si>
  <si>
    <t>SH-61960 (H25-0075-01-010203GA，H25-0076-01-0102GA，H25-0113 0116-01-01GA，H25-0114 0115 0117-01-010203GA,H25-0030-01-01GA)尺码贴纸</t>
  </si>
  <si>
    <t>3-4</t>
  </si>
  <si>
    <t>5-6</t>
  </si>
  <si>
    <t>7-8</t>
  </si>
  <si>
    <t>9-10</t>
  </si>
  <si>
    <t>SH-61960 (H25-0113 0116-01-01GA，H25-0114 0115 0117-01-010203GA,H25-0030-01-01GA)尺码贴纸</t>
  </si>
  <si>
    <t>11-12</t>
  </si>
  <si>
    <t>13-14</t>
  </si>
  <si>
    <t>GA-61959 (GA25-0118-01-01,GA25-0112-01-01-02-03)尺码贴纸</t>
  </si>
  <si>
    <t>S24120446</t>
  </si>
  <si>
    <t>GA-61998</t>
  </si>
  <si>
    <t>GA-61998 (GA25-0061 0063-01-04 05,GA25-0064-01-01 02 03) Rider</t>
  </si>
  <si>
    <t>GA-61998 (GA25-0061 0063-02-04,GA25-0064-02-01 02 03,) Rider</t>
  </si>
  <si>
    <t>KU/23/M10295G</t>
  </si>
  <si>
    <t>1/10</t>
  </si>
  <si>
    <t>GA-61998 (GA25-0077 79 80-01-03 04,GA25-0078-01-03 04 05) Rider</t>
  </si>
  <si>
    <t>2/10</t>
  </si>
  <si>
    <t>3/10</t>
  </si>
  <si>
    <t>4/10</t>
  </si>
  <si>
    <t>5/10</t>
  </si>
  <si>
    <t>6/10</t>
  </si>
  <si>
    <t>7/10</t>
  </si>
  <si>
    <t>8/10</t>
  </si>
  <si>
    <t>9/10</t>
  </si>
  <si>
    <t>10/10</t>
  </si>
  <si>
    <t>1/12</t>
  </si>
  <si>
    <t>GA-61998 (GA25-0101-01-01,GA25-0102-01-01 02) Rider</t>
  </si>
  <si>
    <t>2/12</t>
  </si>
  <si>
    <t>3/12</t>
  </si>
  <si>
    <t>4/12</t>
  </si>
  <si>
    <t>5/12</t>
  </si>
  <si>
    <t>6/12</t>
  </si>
  <si>
    <t>7/12</t>
  </si>
  <si>
    <t>8/12</t>
  </si>
  <si>
    <t>9/12</t>
  </si>
  <si>
    <t>10/12</t>
  </si>
  <si>
    <t>11/12</t>
  </si>
  <si>
    <t>12/12</t>
  </si>
  <si>
    <t>S24120447</t>
  </si>
  <si>
    <t>GA-61996 (GA25-0061 0063-01-04 05,02-04,GA25-0061-01 02)尺码贴纸</t>
  </si>
  <si>
    <t>N/B</t>
  </si>
  <si>
    <t>12</t>
  </si>
  <si>
    <t>13</t>
  </si>
  <si>
    <t>40*30*23</t>
  </si>
  <si>
    <t>GA-61996 (GA25-0077 79 80-01-03 04,GA25-0078-01-03 04 05,GA25-0101-01-01,GA25-0102-01-01 02)尺码贴纸</t>
  </si>
  <si>
    <t>6-8H</t>
  </si>
  <si>
    <t>12H-3</t>
  </si>
  <si>
    <t>GA-61996 (GA25-0101-01-01,GA25-0102-01-01 02)尺码贴纸</t>
  </si>
  <si>
    <t>4-5H</t>
  </si>
  <si>
    <t>S25020207</t>
  </si>
  <si>
    <t>GA-62196</t>
  </si>
  <si>
    <t>GA-62196 (GA25-0064-01-04 05) Rider</t>
  </si>
  <si>
    <t>GA-62196 (GA25-0064-02-04 05) Rider</t>
  </si>
  <si>
    <t>50*30*12</t>
  </si>
  <si>
    <t>GA-62196 (GA25-0112-01-04) Wrap band</t>
  </si>
  <si>
    <t>SH-62197</t>
  </si>
  <si>
    <t>SH-62197 (H25-0113-01-02 03,0115-01-04GA) Wrap band</t>
  </si>
  <si>
    <t>30*20*15</t>
  </si>
  <si>
    <t>50*30*10</t>
  </si>
  <si>
    <t>SH-62197 (H25-0075-01-04,0076-01-03 04GA)Wrap band</t>
  </si>
  <si>
    <t>1/18</t>
  </si>
  <si>
    <t>GA-62196 (GA25-0101-01-02 03 04 05,0102-01-03) Rider</t>
  </si>
  <si>
    <t>2/18</t>
  </si>
  <si>
    <t>3/18</t>
  </si>
  <si>
    <t>4/18</t>
  </si>
  <si>
    <t>5/18</t>
  </si>
  <si>
    <t>6/18</t>
  </si>
  <si>
    <t>7/18</t>
  </si>
  <si>
    <t>8/18</t>
  </si>
  <si>
    <t>9/18</t>
  </si>
  <si>
    <t>10/18</t>
  </si>
  <si>
    <t>11/18</t>
  </si>
  <si>
    <t>12/18</t>
  </si>
  <si>
    <t>13/18</t>
  </si>
  <si>
    <t>14/18</t>
  </si>
  <si>
    <t>15/18</t>
  </si>
  <si>
    <t>16/18</t>
  </si>
  <si>
    <t>17/18</t>
  </si>
  <si>
    <t>18/18</t>
  </si>
  <si>
    <t>SH-62197 (H25-0132-01-01 02GA) Rider</t>
  </si>
  <si>
    <t xml:space="preserve">S25020142 </t>
  </si>
  <si>
    <t>SH-62190 (H25-0132-01-01 02GA)尺码贴纸</t>
  </si>
  <si>
    <t>35*25*15</t>
  </si>
  <si>
    <t>SH-62190 (H25-0075-01-04,0076-01-03 04GA)尺码贴纸</t>
  </si>
  <si>
    <t>18/24</t>
  </si>
  <si>
    <t>SH-62190 (H25-0075-01-04,0076-01-03 04,0113-01-02 03,0115-01-04)尺码贴纸</t>
  </si>
  <si>
    <t>SH-62190 (H25-0075-01-04,0076-01-03 04,0113-01-02 03,0115-01-04GA)尺码贴纸</t>
  </si>
  <si>
    <t>SH-62190 (GA25-0113-01-02 03,0115-01-04GA)尺码贴纸</t>
  </si>
  <si>
    <t>GA-62189 (GA25-0101-01-02 03 04 05,0102-01-03)尺码贴纸</t>
  </si>
  <si>
    <t>35*25*17</t>
  </si>
  <si>
    <t>GA-62189 (GA25-0064-01-04 02,0064-02-04 05,GA25-0112-01-04)尺码贴纸</t>
  </si>
  <si>
    <t>GA-62189 (GA25-0118-01-02,GA25-0112-01-04)尺码贴纸</t>
  </si>
  <si>
    <t>S25020493</t>
  </si>
  <si>
    <t>GA-62266</t>
  </si>
  <si>
    <t>GA-62266 (GA25-0079 80-02 ) Rider</t>
  </si>
  <si>
    <t>GA-62265 (GA25-0079 80-02 )尺码贴纸</t>
  </si>
  <si>
    <t>35*26*17</t>
  </si>
  <si>
    <t>S25040107</t>
  </si>
  <si>
    <t>GA-62459</t>
  </si>
  <si>
    <t>GA-62459 (GA25-0060-03 04,0061-03 04-01,0062-03-01,0063-03 04-01,0064-03-01) Socks Over Rider</t>
  </si>
  <si>
    <r>
      <rPr>
        <b/>
        <sz val="11"/>
        <rFont val="Calibri"/>
        <family val="2"/>
      </rPr>
      <t xml:space="preserve">Shipping Date </t>
    </r>
    <r>
      <rPr>
        <b/>
        <sz val="11"/>
        <rFont val="宋体"/>
        <family val="3"/>
        <charset val="134"/>
      </rPr>
      <t>发货日期</t>
    </r>
    <r>
      <rPr>
        <b/>
        <sz val="11"/>
        <rFont val="Calibri"/>
        <family val="2"/>
      </rPr>
      <t>:</t>
    </r>
  </si>
  <si>
    <r>
      <rPr>
        <b/>
        <sz val="15"/>
        <rFont val="宋体"/>
        <family val="3"/>
        <charset val="134"/>
      </rPr>
      <t>快递单号</t>
    </r>
    <r>
      <rPr>
        <b/>
        <sz val="15"/>
        <rFont val="Calibri"/>
        <family val="2"/>
      </rPr>
      <t>:</t>
    </r>
  </si>
  <si>
    <t>GA-62459 (GA25-0060-05) Socks Over Rider</t>
  </si>
  <si>
    <t>SH-62460</t>
  </si>
  <si>
    <t>SH-62460 (H25-0203-01,0209-01,0210-01) Wrap band</t>
  </si>
  <si>
    <t>GA-62459 (GA25-0204 0208-01 ) Wrap band</t>
  </si>
  <si>
    <t>1/26</t>
  </si>
  <si>
    <t>SH-62460 (H25-0202-01,0203-01,0205-01,0209-01,0210-01) Wrap band</t>
  </si>
  <si>
    <t>2/26</t>
  </si>
  <si>
    <t>3/26</t>
  </si>
  <si>
    <t>4/26</t>
  </si>
  <si>
    <t>5/26</t>
  </si>
  <si>
    <t>6/26</t>
  </si>
  <si>
    <t>7/26</t>
  </si>
  <si>
    <t>8/26</t>
  </si>
  <si>
    <t>9/26</t>
  </si>
  <si>
    <t>10/26</t>
  </si>
  <si>
    <t>11/26</t>
  </si>
  <si>
    <t>12/26</t>
  </si>
  <si>
    <t>13/26</t>
  </si>
  <si>
    <t>14/26</t>
  </si>
  <si>
    <t>15/26</t>
  </si>
  <si>
    <t>16/26</t>
  </si>
  <si>
    <t>17/26</t>
  </si>
  <si>
    <t>18/26</t>
  </si>
  <si>
    <t>19/26</t>
  </si>
  <si>
    <t>20/26</t>
  </si>
  <si>
    <t>21/26</t>
  </si>
  <si>
    <t>22/26</t>
  </si>
  <si>
    <t>23/26</t>
  </si>
  <si>
    <t>24/26</t>
  </si>
  <si>
    <t>25/26</t>
  </si>
  <si>
    <t>26/26</t>
  </si>
  <si>
    <t>SH-62460 (H25-0202-02,0203-02,0205-02,0209-02,0210-02) Wrap band</t>
  </si>
  <si>
    <t>1/22</t>
  </si>
  <si>
    <t>GA-62459 (GA25-0204 0206 0208-01 ) Wrap band</t>
  </si>
  <si>
    <t>2/22</t>
  </si>
  <si>
    <t>3/22</t>
  </si>
  <si>
    <t>4/22</t>
  </si>
  <si>
    <t>5/22</t>
  </si>
  <si>
    <t>6/22</t>
  </si>
  <si>
    <t>7/22</t>
  </si>
  <si>
    <t>8/22</t>
  </si>
  <si>
    <t>9/22</t>
  </si>
  <si>
    <t>10/22</t>
  </si>
  <si>
    <t>11/22</t>
  </si>
  <si>
    <t>12/22</t>
  </si>
  <si>
    <t>13/22</t>
  </si>
  <si>
    <t>14/22</t>
  </si>
  <si>
    <t>15/22</t>
  </si>
  <si>
    <t>16/22</t>
  </si>
  <si>
    <t>17/22</t>
  </si>
  <si>
    <t>18/22</t>
  </si>
  <si>
    <t>19/22</t>
  </si>
  <si>
    <t>20/22</t>
  </si>
  <si>
    <t>21/22</t>
  </si>
  <si>
    <t>22/22</t>
  </si>
  <si>
    <t>GA-62459 (GA25-0204 0206 0208-02 ) Wrap band</t>
  </si>
  <si>
    <t>KU/21/M14908G-01</t>
  </si>
  <si>
    <t>GA-62459 (GA25-0201-01 ) Wrap band</t>
  </si>
  <si>
    <t>GA-62459 (GA25-0201-02 ) Wrap band</t>
  </si>
  <si>
    <t>S25030883</t>
  </si>
  <si>
    <t>GA-62419 (GA25-0201-01 02,0204-01 02,0206-01 02,0208-01 02 )尺码贴纸</t>
  </si>
  <si>
    <t>GE/12/M14439</t>
  </si>
  <si>
    <t>40*30*22</t>
  </si>
  <si>
    <t>GA-62419 (GA25-0060-03 04 05,0061-03 04,0062-03,0063-03 04,0064-03 )尺码贴纸</t>
  </si>
  <si>
    <t>SH-62418 (H25-0202-01 02,0203-01 02,0205-01 02,0209-01 02,0210-01 02 )尺码贴纸</t>
  </si>
  <si>
    <t>35*25*20</t>
  </si>
  <si>
    <t>S25050085</t>
  </si>
  <si>
    <t>H-62684</t>
  </si>
  <si>
    <t>H25-0219-01 H25-0220-01 H25-0221-01</t>
  </si>
  <si>
    <t>H25-0219-01 H25-0220-01 H25-0221-02</t>
  </si>
  <si>
    <t>H-62683(H25-0219 0220 0221-01/-02)尺码贴</t>
  </si>
  <si>
    <t>S25050746</t>
  </si>
  <si>
    <t>KU/21/M15467G-CE</t>
  </si>
  <si>
    <t>GA-62853</t>
  </si>
  <si>
    <t>GA25-0201-02</t>
  </si>
  <si>
    <t>GA25-0201-01</t>
  </si>
  <si>
    <t>S25060562</t>
  </si>
  <si>
    <t>GA-62896 6/7.5</t>
  </si>
  <si>
    <t>GA25-0167-01-05</t>
  </si>
  <si>
    <t>GA-62896 6.5/8</t>
  </si>
  <si>
    <t>GA25-0112-03-01</t>
  </si>
  <si>
    <t>GA-62896 129/4.99/2290</t>
  </si>
  <si>
    <t>GA25-0063-05-02,0064-04-02</t>
  </si>
  <si>
    <t>GA-62896 4.5/5.5</t>
  </si>
  <si>
    <t>GA25-0061-04-03 04,0062-04-03 04,0063-04-02 03</t>
  </si>
  <si>
    <t>SH-62897-6/7.5</t>
  </si>
  <si>
    <t>1/45</t>
  </si>
  <si>
    <t>H25-0164-01-01 02 03 04GA                         H25-0165-01-01 02 03GA H25-0166-01-01 02 03 04GA</t>
  </si>
  <si>
    <t>2/45</t>
  </si>
  <si>
    <t>3/45</t>
  </si>
  <si>
    <t>4/45</t>
  </si>
  <si>
    <t>5/45</t>
  </si>
  <si>
    <t>6/45</t>
  </si>
  <si>
    <t>7/45</t>
  </si>
  <si>
    <t>8/45</t>
  </si>
  <si>
    <t>9/45</t>
  </si>
  <si>
    <t>10/45</t>
  </si>
  <si>
    <t>11/45</t>
  </si>
  <si>
    <t>12/45</t>
  </si>
  <si>
    <t>13/45</t>
  </si>
  <si>
    <t>14/45</t>
  </si>
  <si>
    <t>15/45</t>
  </si>
  <si>
    <t>16/45</t>
  </si>
  <si>
    <t>17/45</t>
  </si>
  <si>
    <t>18/45</t>
  </si>
  <si>
    <t>19/45</t>
  </si>
  <si>
    <t>20/45</t>
  </si>
  <si>
    <t>21/45</t>
  </si>
  <si>
    <t>22/45</t>
  </si>
  <si>
    <t>23/45</t>
  </si>
  <si>
    <t>24/45</t>
  </si>
  <si>
    <t>25/45</t>
  </si>
  <si>
    <t>26/45</t>
  </si>
  <si>
    <t>27/45</t>
  </si>
  <si>
    <t>28/45</t>
  </si>
  <si>
    <t>29/45</t>
  </si>
  <si>
    <t>30/45</t>
  </si>
  <si>
    <t>31/45</t>
  </si>
  <si>
    <t>32/45</t>
  </si>
  <si>
    <t>33/45</t>
  </si>
  <si>
    <t>34/45</t>
  </si>
  <si>
    <t>35/45</t>
  </si>
  <si>
    <t>36/45</t>
  </si>
  <si>
    <t>37/45</t>
  </si>
  <si>
    <t>38/45</t>
  </si>
  <si>
    <t>39/45</t>
  </si>
  <si>
    <t>40/45</t>
  </si>
  <si>
    <t>41/45</t>
  </si>
  <si>
    <t>42/45</t>
  </si>
  <si>
    <t>43/45</t>
  </si>
  <si>
    <t>44/45</t>
  </si>
  <si>
    <t>45/45</t>
  </si>
  <si>
    <t>SH-62897-8/10</t>
  </si>
  <si>
    <t>H25-0210-01-04 05</t>
  </si>
  <si>
    <t>SH-62897-7.5/9.5</t>
  </si>
  <si>
    <t>SH-62897-6.5/8</t>
  </si>
  <si>
    <t>H25-0113-03-01 02                         H25-0114-03-01 02</t>
  </si>
  <si>
    <t>PRODUCT BENEFIT</t>
  </si>
  <si>
    <t xml:space="preserve">
(产品特点)</t>
  </si>
  <si>
    <t>H25-0113-03-01 02GA,H25-0114-03-01 02GA H25-0210-01-04 05 03GA</t>
  </si>
  <si>
    <t>9</t>
  </si>
  <si>
    <t>10</t>
  </si>
  <si>
    <t>H25-0030-02-01 02 03</t>
  </si>
  <si>
    <t>H25-0133-03-02</t>
  </si>
  <si>
    <t>4-6</t>
  </si>
  <si>
    <t>7-9</t>
  </si>
  <si>
    <t>H25-0132-02-01GA</t>
  </si>
  <si>
    <t>H25-0164-01-01 02 03 04</t>
  </si>
  <si>
    <t>S</t>
  </si>
  <si>
    <t>WINE</t>
  </si>
  <si>
    <t>M</t>
  </si>
  <si>
    <t>L</t>
  </si>
  <si>
    <t>XL</t>
  </si>
  <si>
    <t>H25-0165-01-01 02 03 04</t>
  </si>
  <si>
    <t>BLACK</t>
  </si>
  <si>
    <t>H25-0166-01-01 02 03 04</t>
  </si>
  <si>
    <t>TEAL</t>
  </si>
  <si>
    <t>H25-0166-01-01 02 03 05</t>
  </si>
  <si>
    <t>H25-0166-01-01 02 03 06</t>
  </si>
  <si>
    <t>H25-0166-01-01 02 03 07</t>
  </si>
  <si>
    <t>6</t>
  </si>
  <si>
    <t>7</t>
  </si>
  <si>
    <t>0.0375</t>
  </si>
  <si>
    <t>GA25-0108-02-01</t>
  </si>
  <si>
    <t>GA25-0061-04-03 04,0062-04-03 04,0063-04-02 03,-05-02,0064-04-02</t>
  </si>
  <si>
    <t>GA25-0167-01-01 02 03 04</t>
  </si>
  <si>
    <t>S/M</t>
  </si>
  <si>
    <t>Black</t>
  </si>
  <si>
    <t>M/L</t>
  </si>
  <si>
    <t>S25070278</t>
  </si>
  <si>
    <t>GA-62968-6.5/8</t>
  </si>
  <si>
    <t>GA25-0251-01</t>
  </si>
  <si>
    <t>GA-62968-6/7.5</t>
  </si>
  <si>
    <t>SH-62967-6.5/8</t>
  </si>
  <si>
    <t>H25-0250-01GA</t>
  </si>
  <si>
    <t>SH-62967-6/7.5</t>
  </si>
  <si>
    <t>H25-0252-01GA,H25-0253-01GA</t>
  </si>
  <si>
    <t>KU/23/M10295G 适配纸挂钩</t>
  </si>
  <si>
    <t>S25122599</t>
  </si>
  <si>
    <t>SH-63638-TIGHTS-UK-6/7.5</t>
  </si>
  <si>
    <t>H26-00031-03GA</t>
  </si>
  <si>
    <t>GA-63637-ANKLE SOCKS-UK-5.5/7</t>
  </si>
  <si>
    <t>GA26-0115-01-01 02</t>
  </si>
  <si>
    <t>GA-63637-ANKLE SOCKS-UK-5/6</t>
  </si>
  <si>
    <t>GA-63637-SOCKS-UK-5.5/7</t>
  </si>
  <si>
    <t>GA26-0010-01-04 -02-01 02 03/         GA26-0037-01-02 03 -02-01 02 03</t>
  </si>
  <si>
    <t>GA-63637-SOCKS-UK-5/6</t>
  </si>
  <si>
    <t>1/21</t>
  </si>
  <si>
    <t>2/21</t>
  </si>
  <si>
    <t>3/21</t>
  </si>
  <si>
    <t>4/21</t>
  </si>
  <si>
    <t>5/21</t>
  </si>
  <si>
    <t>6/21</t>
  </si>
  <si>
    <t>7/21</t>
  </si>
  <si>
    <t>8/21</t>
  </si>
  <si>
    <t>9/21</t>
  </si>
  <si>
    <t>10/21</t>
  </si>
  <si>
    <t>11/21</t>
  </si>
  <si>
    <t>12/21</t>
  </si>
  <si>
    <t>13/21</t>
  </si>
  <si>
    <t>14/21</t>
  </si>
  <si>
    <t>15/21</t>
  </si>
  <si>
    <t>16/21</t>
  </si>
  <si>
    <t>17/21</t>
  </si>
  <si>
    <t>18/21</t>
  </si>
  <si>
    <t>19/21</t>
  </si>
  <si>
    <t>20/21</t>
  </si>
  <si>
    <t>21/21</t>
  </si>
  <si>
    <t>GA-63637-ANKLET-UK-5.5/7</t>
  </si>
  <si>
    <t xml:space="preserve">GA26-0032-01-04 05/                         GA26-0033-01-03 04 05/                   GA26-0034-01-03 04/                           GA26-0035-01-03 04 </t>
  </si>
  <si>
    <t>GA-63637-ANKLET-UK-5/6</t>
  </si>
  <si>
    <t>GA-63637-ANKLE SOCKS-UK-4.5/5.5</t>
  </si>
  <si>
    <t>GA26-0014,0028,0029-03</t>
  </si>
  <si>
    <t>S25050109</t>
  </si>
  <si>
    <t>GA-62668</t>
  </si>
  <si>
    <t>GA25-0101-02-01                       GA25-0102-02-01</t>
  </si>
  <si>
    <t>GA25-0101-02-01               GA25-0102-02-01</t>
  </si>
  <si>
    <t>GA25-0112-02-01 02 03</t>
  </si>
  <si>
    <t>GA25-0062-05-01 02                  GA25-0063-05-01                      GA25-0064-04-01</t>
  </si>
  <si>
    <t>GA25-0061-04-02                       GA25-0062-04-01 02                GA25-0064-03-02</t>
  </si>
  <si>
    <t>GA25-0257-01                            GA25-0260-01</t>
  </si>
  <si>
    <t>GA25-0257-01                              GA25-0260-01</t>
  </si>
  <si>
    <t>GA25-0053-03</t>
  </si>
  <si>
    <t>GA25-0259-02</t>
  </si>
  <si>
    <t>GA25-0052-03                            GA25-0259-01</t>
  </si>
  <si>
    <t>SH-62669</t>
  </si>
  <si>
    <t>H25-0113-02-01 02 03GA H25-0114-02-01GA                 H25-0115-02-01 02 03GA</t>
  </si>
  <si>
    <t>H25-0209-01-04GA</t>
  </si>
  <si>
    <t>H25-0209-01-04GA                H25-0262-01-01 02GA</t>
  </si>
  <si>
    <t>H25-0258-02-01 02 03GA             H25-0261-02-01 02GA</t>
  </si>
  <si>
    <t xml:space="preserve">S25050109 </t>
  </si>
  <si>
    <t>H25-0258-01-01 02GA             H25-0261-01-01 02GA</t>
  </si>
  <si>
    <t>1/38</t>
  </si>
  <si>
    <t>GA25-0167-01-01 02 03 04                         GA25-0168-01-01 02 03 04</t>
  </si>
  <si>
    <t>2/38</t>
  </si>
  <si>
    <t>3/38</t>
  </si>
  <si>
    <t>4/38</t>
  </si>
  <si>
    <t>5/38</t>
  </si>
  <si>
    <t>6/38</t>
  </si>
  <si>
    <t>7/38</t>
  </si>
  <si>
    <t>8/38</t>
  </si>
  <si>
    <t>9/38</t>
  </si>
  <si>
    <t>10/38</t>
  </si>
  <si>
    <t>11/38</t>
  </si>
  <si>
    <t>12/38</t>
  </si>
  <si>
    <t>13/38</t>
  </si>
  <si>
    <t>14/38</t>
  </si>
  <si>
    <t>15/38</t>
  </si>
  <si>
    <t>16/38</t>
  </si>
  <si>
    <t>17/38</t>
  </si>
  <si>
    <t>18/38</t>
  </si>
  <si>
    <t>19/38</t>
  </si>
  <si>
    <t>20/38</t>
  </si>
  <si>
    <t>21/38</t>
  </si>
  <si>
    <t>22/38</t>
  </si>
  <si>
    <t>23/38</t>
  </si>
  <si>
    <t>24/38</t>
  </si>
  <si>
    <t>25/38</t>
  </si>
  <si>
    <t>26/38</t>
  </si>
  <si>
    <t>27/38</t>
  </si>
  <si>
    <t>28/38</t>
  </si>
  <si>
    <t>29/38</t>
  </si>
  <si>
    <t>30/38</t>
  </si>
  <si>
    <t>31/38</t>
  </si>
  <si>
    <t>32/38</t>
  </si>
  <si>
    <t>33/38</t>
  </si>
  <si>
    <t>34/38</t>
  </si>
  <si>
    <t>35/38</t>
  </si>
  <si>
    <t>36/38</t>
  </si>
  <si>
    <t>37/38</t>
  </si>
  <si>
    <t>38/38</t>
  </si>
  <si>
    <t>1/90</t>
  </si>
  <si>
    <t>2/90</t>
  </si>
  <si>
    <t>3/90</t>
  </si>
  <si>
    <t>4/90</t>
  </si>
  <si>
    <t>5/90</t>
  </si>
  <si>
    <t>6/90</t>
  </si>
  <si>
    <t>7/90</t>
  </si>
  <si>
    <t>8/90</t>
  </si>
  <si>
    <t>9/90</t>
  </si>
  <si>
    <t>10/90</t>
  </si>
  <si>
    <t>11/90</t>
  </si>
  <si>
    <t>12/90</t>
  </si>
  <si>
    <t>13/90</t>
  </si>
  <si>
    <t>14/90</t>
  </si>
  <si>
    <t>15/90</t>
  </si>
  <si>
    <t>16/90</t>
  </si>
  <si>
    <t>17/90</t>
  </si>
  <si>
    <t>18/90</t>
  </si>
  <si>
    <t>19/90</t>
  </si>
  <si>
    <t>20/90</t>
  </si>
  <si>
    <t>21/90</t>
  </si>
  <si>
    <t>22/90</t>
  </si>
  <si>
    <t>23/90</t>
  </si>
  <si>
    <t>24/90</t>
  </si>
  <si>
    <t>25/90</t>
  </si>
  <si>
    <t>26/90</t>
  </si>
  <si>
    <t>27/90</t>
  </si>
  <si>
    <t>28/90</t>
  </si>
  <si>
    <t>29/90</t>
  </si>
  <si>
    <t>30/90</t>
  </si>
  <si>
    <t>31/90</t>
  </si>
  <si>
    <t>32/90</t>
  </si>
  <si>
    <t>33/90</t>
  </si>
  <si>
    <t>34/90</t>
  </si>
  <si>
    <t>35/90</t>
  </si>
  <si>
    <t>36/90</t>
  </si>
  <si>
    <t>37/90</t>
  </si>
  <si>
    <t>38/90</t>
  </si>
  <si>
    <t>39/90</t>
  </si>
  <si>
    <t>40/90</t>
  </si>
  <si>
    <t>41/90</t>
  </si>
  <si>
    <t>42/90</t>
  </si>
  <si>
    <t>43/90</t>
  </si>
  <si>
    <t>44/90</t>
  </si>
  <si>
    <t>45/90</t>
  </si>
  <si>
    <t>46/90</t>
  </si>
  <si>
    <t>47/90</t>
  </si>
  <si>
    <t>48/90</t>
  </si>
  <si>
    <t>49/90</t>
  </si>
  <si>
    <t>50/90</t>
  </si>
  <si>
    <t>51/90</t>
  </si>
  <si>
    <t>52/90</t>
  </si>
  <si>
    <t>53/90</t>
  </si>
  <si>
    <t>54/90</t>
  </si>
  <si>
    <t>55/90</t>
  </si>
  <si>
    <t>56/90</t>
  </si>
  <si>
    <t>57/90</t>
  </si>
  <si>
    <t>58/90</t>
  </si>
  <si>
    <t>59/90</t>
  </si>
  <si>
    <t>60/90</t>
  </si>
  <si>
    <t>61/90</t>
  </si>
  <si>
    <t>62/90</t>
  </si>
  <si>
    <t>63/90</t>
  </si>
  <si>
    <t>64/90</t>
  </si>
  <si>
    <t>65/90</t>
  </si>
  <si>
    <t>66/90</t>
  </si>
  <si>
    <t>67/90</t>
  </si>
  <si>
    <t>68/90</t>
  </si>
  <si>
    <t>69/90</t>
  </si>
  <si>
    <t>70/90</t>
  </si>
  <si>
    <t>71/90</t>
  </si>
  <si>
    <t>72/90</t>
  </si>
  <si>
    <t>73/90</t>
  </si>
  <si>
    <t>74/90</t>
  </si>
  <si>
    <t>75/90</t>
  </si>
  <si>
    <t>76/90</t>
  </si>
  <si>
    <t>77/90</t>
  </si>
  <si>
    <t>78/90</t>
  </si>
  <si>
    <t>79/90</t>
  </si>
  <si>
    <t>80/90</t>
  </si>
  <si>
    <t>81/90</t>
  </si>
  <si>
    <t>82/90</t>
  </si>
  <si>
    <t>83/90</t>
  </si>
  <si>
    <t>84/90</t>
  </si>
  <si>
    <t>85/90</t>
  </si>
  <si>
    <t>86/90</t>
  </si>
  <si>
    <t>87/90</t>
  </si>
  <si>
    <t>88/90</t>
  </si>
  <si>
    <t>89/90</t>
  </si>
  <si>
    <t>90/90</t>
  </si>
  <si>
    <t>S25050083</t>
  </si>
  <si>
    <t xml:space="preserve">GA25-0052-03-01 02， GA25-0259-01-01 02，GA25-0259-02-01 02 03， GA25-0053-03-01 02，GA25-0257-01-01 02，GA25-0260-01-01 02 03，GA25-0260-02-01 02 </t>
  </si>
  <si>
    <t>GA25-0133-02-01 02，GA25-0111-02-01，GA25-0106-02-01，GA25-0109-02-01，GA25-0103-02-01，GA25-0104-02-01</t>
  </si>
  <si>
    <t>GA25-0061-04-02，GA25-0062-04-01 02，GA25-0064-03-02，GA25-0062-05-01 02，GA25-0063-05-01，GA25-0064-04-01</t>
  </si>
  <si>
    <t>GA25-0118-02-01 02 03</t>
  </si>
  <si>
    <t>GA25-0101-02-01，GA25-0102-02-01</t>
  </si>
  <si>
    <t>GA25-0168-01-01 02 03 04</t>
  </si>
  <si>
    <t>H25-0258-01-01 02GA,H25-0261-01-01 02GA,H25-0258-02-01 02 02GA,H25-0261-02-01 02GA</t>
  </si>
  <si>
    <t>H25-0113-02-01 02 03GA,H25-0114-02-01GA,H25-0115-02-01 02 03GA,H25-0209-01-04GA,H25-0262-01-01 02GA</t>
  </si>
  <si>
    <t>总件数</t>
    <phoneticPr fontId="29" type="noConversion"/>
  </si>
  <si>
    <t>总体积</t>
    <phoneticPr fontId="29" type="noConversion"/>
  </si>
  <si>
    <t>总重量</t>
    <phoneticPr fontId="29" type="noConversion"/>
  </si>
  <si>
    <t>箱</t>
    <phoneticPr fontId="29" type="noConversion"/>
  </si>
  <si>
    <t>kg</t>
    <phoneticPr fontId="29" type="noConversion"/>
  </si>
  <si>
    <t>立方米</t>
    <phoneticPr fontId="29" type="noConversion"/>
  </si>
  <si>
    <t>3个托盘</t>
    <phoneticPr fontId="29" type="noConversion"/>
  </si>
  <si>
    <t>112510314721 壹米滴答</t>
    <phoneticPr fontId="2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</si>
</sst>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_);[Red]\(0\)"/>
    <numFmt numFmtId="177" formatCode="#,##0_ "/>
    <numFmt numFmtId="178" formatCode="0.00_);[Red]\(0.00\)"/>
    <numFmt numFmtId="179" formatCode="0_ "/>
    <numFmt numFmtId="180" formatCode="0.000_ "/>
  </numFmts>
  <fonts count="30" x14ac:knownFonts="1">
    <font>
      <sz val="11"/>
      <color theme="1"/>
      <name val="宋体"/>
      <charset val="134"/>
      <scheme val="minor"/>
    </font>
    <font>
      <b/>
      <sz val="20"/>
      <color rgb="FF000000"/>
      <name val="宋体"/>
      <family val="3"/>
      <charset val="134"/>
    </font>
    <font>
      <b/>
      <sz val="20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10"/>
      <name val="Calibri"/>
      <family val="2"/>
    </font>
    <font>
      <b/>
      <sz val="15"/>
      <color indexed="8"/>
      <name val="宋体"/>
      <family val="3"/>
      <charset val="134"/>
    </font>
    <font>
      <b/>
      <sz val="15"/>
      <color indexed="8"/>
      <name val="Calibri"/>
      <family val="2"/>
    </font>
    <font>
      <b/>
      <sz val="11"/>
      <color indexed="30"/>
      <name val="宋体"/>
      <family val="3"/>
      <charset val="134"/>
    </font>
    <font>
      <b/>
      <sz val="10"/>
      <color indexed="8"/>
      <name val="Calibri"/>
      <family val="2"/>
    </font>
    <font>
      <b/>
      <sz val="10"/>
      <name val="Calibri"/>
      <family val="2"/>
    </font>
    <font>
      <b/>
      <sz val="10"/>
      <name val="宋体"/>
      <family val="3"/>
      <charset val="134"/>
    </font>
    <font>
      <b/>
      <sz val="10"/>
      <name val="Arial Unicode MS"/>
      <family val="2"/>
      <charset val="134"/>
    </font>
    <font>
      <b/>
      <sz val="10"/>
      <color indexed="8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b/>
      <sz val="20"/>
      <name val="宋体"/>
      <family val="3"/>
      <charset val="134"/>
    </font>
    <font>
      <b/>
      <sz val="20"/>
      <name val="Calibri"/>
      <family val="2"/>
    </font>
    <font>
      <b/>
      <sz val="11"/>
      <name val="Calibri"/>
      <family val="2"/>
    </font>
    <font>
      <b/>
      <sz val="11"/>
      <color rgb="FFFF0000"/>
      <name val="Calibri"/>
      <family val="2"/>
    </font>
    <font>
      <b/>
      <sz val="15"/>
      <name val="宋体"/>
      <family val="3"/>
      <charset val="134"/>
    </font>
    <font>
      <b/>
      <sz val="15"/>
      <name val="Calibri"/>
      <family val="2"/>
    </font>
    <font>
      <b/>
      <sz val="11"/>
      <name val="宋体"/>
      <family val="3"/>
      <charset val="134"/>
    </font>
    <font>
      <sz val="11"/>
      <name val="宋体"/>
      <family val="3"/>
      <charset val="134"/>
      <scheme val="minor"/>
    </font>
    <font>
      <sz val="12"/>
      <name val="黑体"/>
      <family val="3"/>
      <charset val="134"/>
    </font>
    <font>
      <b/>
      <sz val="10"/>
      <color rgb="FF000000"/>
      <name val="Arial"/>
      <family val="2"/>
    </font>
    <font>
      <sz val="11"/>
      <color theme="1"/>
      <name val="宋体"/>
      <family val="3"/>
      <charset val="134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sz val="9"/>
      <name val="Franklin Gothic Book"/>
      <family val="2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9">
    <xf numFmtId="0" fontId="0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26" fillId="0" borderId="0">
      <alignment vertical="center"/>
    </xf>
    <xf numFmtId="0" fontId="26" fillId="0" borderId="0"/>
    <xf numFmtId="0" fontId="27" fillId="0" borderId="0">
      <alignment vertical="center"/>
    </xf>
    <xf numFmtId="0" fontId="27" fillId="0" borderId="0">
      <alignment vertical="center"/>
    </xf>
    <xf numFmtId="0" fontId="28" fillId="0" borderId="0"/>
  </cellStyleXfs>
  <cellXfs count="136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6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1" xfId="4" applyFont="1" applyBorder="1" applyAlignment="1">
      <alignment horizontal="center" vertical="center" wrapText="1"/>
    </xf>
    <xf numFmtId="49" fontId="9" fillId="0" borderId="1" xfId="4" applyNumberFormat="1" applyFont="1" applyBorder="1" applyAlignment="1">
      <alignment horizontal="center" vertical="center" wrapText="1"/>
    </xf>
    <xf numFmtId="176" fontId="9" fillId="0" borderId="1" xfId="4" applyNumberFormat="1" applyFont="1" applyBorder="1" applyAlignment="1">
      <alignment horizontal="center" vertical="center" wrapText="1"/>
    </xf>
    <xf numFmtId="177" fontId="9" fillId="0" borderId="1" xfId="4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1" fillId="0" borderId="1" xfId="4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176" fontId="11" fillId="0" borderId="1" xfId="4" applyNumberFormat="1" applyFont="1" applyBorder="1" applyAlignment="1">
      <alignment horizontal="center" vertical="center" wrapText="1"/>
    </xf>
    <xf numFmtId="176" fontId="10" fillId="0" borderId="1" xfId="4" applyNumberFormat="1" applyFont="1" applyBorder="1" applyAlignment="1">
      <alignment horizontal="center" vertical="center" wrapText="1"/>
    </xf>
    <xf numFmtId="49" fontId="10" fillId="0" borderId="1" xfId="4" applyNumberFormat="1" applyFont="1" applyBorder="1" applyAlignment="1">
      <alignment horizontal="center" vertical="center" wrapText="1"/>
    </xf>
    <xf numFmtId="178" fontId="10" fillId="0" borderId="1" xfId="4" applyNumberFormat="1" applyFont="1" applyBorder="1" applyAlignment="1">
      <alignment horizontal="center" vertical="center" wrapText="1"/>
    </xf>
    <xf numFmtId="0" fontId="10" fillId="0" borderId="1" xfId="4" applyFont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3" fillId="0" borderId="1" xfId="0" applyFont="1" applyBorder="1">
      <alignment vertical="center"/>
    </xf>
    <xf numFmtId="0" fontId="0" fillId="2" borderId="1" xfId="0" applyFill="1" applyBorder="1">
      <alignment vertical="center"/>
    </xf>
    <xf numFmtId="0" fontId="3" fillId="3" borderId="0" xfId="0" applyFont="1" applyFill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11" fillId="3" borderId="2" xfId="4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176" fontId="11" fillId="3" borderId="2" xfId="4" applyNumberFormat="1" applyFont="1" applyFill="1" applyBorder="1" applyAlignment="1">
      <alignment horizontal="center" vertical="center" wrapText="1"/>
    </xf>
    <xf numFmtId="176" fontId="10" fillId="3" borderId="2" xfId="4" applyNumberFormat="1" applyFont="1" applyFill="1" applyBorder="1" applyAlignment="1">
      <alignment horizontal="center" vertical="center" wrapText="1"/>
    </xf>
    <xf numFmtId="49" fontId="10" fillId="3" borderId="2" xfId="4" applyNumberFormat="1" applyFont="1" applyFill="1" applyBorder="1" applyAlignment="1">
      <alignment horizontal="center" vertical="center" wrapText="1"/>
    </xf>
    <xf numFmtId="178" fontId="10" fillId="3" borderId="2" xfId="4" applyNumberFormat="1" applyFont="1" applyFill="1" applyBorder="1" applyAlignment="1">
      <alignment horizontal="center" vertical="center" wrapText="1"/>
    </xf>
    <xf numFmtId="0" fontId="10" fillId="3" borderId="2" xfId="4" applyFont="1" applyFill="1" applyBorder="1" applyAlignment="1">
      <alignment horizontal="center" vertical="center" wrapText="1"/>
    </xf>
    <xf numFmtId="0" fontId="0" fillId="3" borderId="1" xfId="0" applyFill="1" applyBorder="1">
      <alignment vertical="center"/>
    </xf>
    <xf numFmtId="0" fontId="0" fillId="3" borderId="6" xfId="0" applyFill="1" applyBorder="1">
      <alignment vertical="center"/>
    </xf>
    <xf numFmtId="49" fontId="0" fillId="3" borderId="1" xfId="0" applyNumberFormat="1" applyFill="1" applyBorder="1">
      <alignment vertical="center"/>
    </xf>
    <xf numFmtId="0" fontId="0" fillId="3" borderId="1" xfId="0" applyFill="1" applyBorder="1" applyAlignment="1">
      <alignment vertical="center" wrapText="1"/>
    </xf>
    <xf numFmtId="0" fontId="0" fillId="3" borderId="0" xfId="0" applyFill="1">
      <alignment vertical="center"/>
    </xf>
    <xf numFmtId="0" fontId="3" fillId="0" borderId="0" xfId="0" applyFont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1" fillId="0" borderId="2" xfId="4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176" fontId="11" fillId="0" borderId="2" xfId="4" applyNumberFormat="1" applyFont="1" applyBorder="1" applyAlignment="1">
      <alignment horizontal="center" vertical="center" wrapText="1"/>
    </xf>
    <xf numFmtId="176" fontId="10" fillId="0" borderId="2" xfId="4" applyNumberFormat="1" applyFont="1" applyBorder="1" applyAlignment="1">
      <alignment horizontal="center" vertical="center" wrapText="1"/>
    </xf>
    <xf numFmtId="49" fontId="10" fillId="0" borderId="2" xfId="4" applyNumberFormat="1" applyFont="1" applyBorder="1" applyAlignment="1">
      <alignment horizontal="center" vertical="center" wrapText="1"/>
    </xf>
    <xf numFmtId="178" fontId="10" fillId="0" borderId="2" xfId="4" applyNumberFormat="1" applyFont="1" applyBorder="1" applyAlignment="1">
      <alignment horizontal="center" vertical="center" wrapText="1"/>
    </xf>
    <xf numFmtId="0" fontId="10" fillId="0" borderId="2" xfId="4" applyFont="1" applyBorder="1" applyAlignment="1">
      <alignment horizontal="center" vertical="center" wrapText="1"/>
    </xf>
    <xf numFmtId="0" fontId="0" fillId="0" borderId="6" xfId="0" applyBorder="1">
      <alignment vertical="center"/>
    </xf>
    <xf numFmtId="49" fontId="0" fillId="0" borderId="1" xfId="0" applyNumberFormat="1" applyBorder="1">
      <alignment vertical="center"/>
    </xf>
    <xf numFmtId="58" fontId="0" fillId="3" borderId="1" xfId="0" applyNumberFormat="1" applyFill="1" applyBorder="1">
      <alignment vertical="center"/>
    </xf>
    <xf numFmtId="179" fontId="0" fillId="0" borderId="1" xfId="0" applyNumberFormat="1" applyBorder="1">
      <alignment vertical="center"/>
    </xf>
    <xf numFmtId="179" fontId="0" fillId="0" borderId="0" xfId="0" applyNumberFormat="1">
      <alignment vertical="center"/>
    </xf>
    <xf numFmtId="0" fontId="16" fillId="3" borderId="0" xfId="0" applyFont="1" applyFill="1" applyAlignment="1">
      <alignment horizontal="center" vertical="center"/>
    </xf>
    <xf numFmtId="0" fontId="10" fillId="3" borderId="2" xfId="0" applyFont="1" applyFill="1" applyBorder="1" applyAlignment="1">
      <alignment horizontal="center" vertical="center" wrapText="1"/>
    </xf>
    <xf numFmtId="0" fontId="21" fillId="3" borderId="1" xfId="0" applyFont="1" applyFill="1" applyBorder="1">
      <alignment vertical="center"/>
    </xf>
    <xf numFmtId="0" fontId="21" fillId="3" borderId="6" xfId="0" applyFont="1" applyFill="1" applyBorder="1">
      <alignment vertical="center"/>
    </xf>
    <xf numFmtId="49" fontId="21" fillId="3" borderId="1" xfId="0" applyNumberFormat="1" applyFont="1" applyFill="1" applyBorder="1">
      <alignment vertical="center"/>
    </xf>
    <xf numFmtId="0" fontId="21" fillId="3" borderId="1" xfId="0" applyFont="1" applyFill="1" applyBorder="1" applyAlignment="1">
      <alignment vertical="center" wrapText="1"/>
    </xf>
    <xf numFmtId="0" fontId="21" fillId="3" borderId="0" xfId="0" applyFont="1" applyFill="1">
      <alignment vertical="center"/>
    </xf>
    <xf numFmtId="0" fontId="0" fillId="0" borderId="0" xfId="0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22" fillId="0" borderId="1" xfId="0" applyFont="1" applyBorder="1">
      <alignment vertical="center"/>
    </xf>
    <xf numFmtId="0" fontId="22" fillId="0" borderId="1" xfId="0" applyFont="1" applyBorder="1" applyAlignment="1">
      <alignment vertical="center" wrapText="1"/>
    </xf>
    <xf numFmtId="0" fontId="12" fillId="0" borderId="1" xfId="0" applyFont="1" applyBorder="1">
      <alignment vertical="center"/>
    </xf>
    <xf numFmtId="177" fontId="23" fillId="0" borderId="1" xfId="0" applyNumberFormat="1" applyFont="1" applyBorder="1" applyAlignment="1">
      <alignment vertical="center" wrapText="1"/>
    </xf>
    <xf numFmtId="0" fontId="8" fillId="0" borderId="1" xfId="0" applyFont="1" applyBorder="1">
      <alignment vertical="center"/>
    </xf>
    <xf numFmtId="180" fontId="0" fillId="0" borderId="1" xfId="0" applyNumberFormat="1" applyBorder="1">
      <alignment vertical="center"/>
    </xf>
    <xf numFmtId="0" fontId="12" fillId="0" borderId="1" xfId="0" quotePrefix="1" applyFont="1" applyBorder="1">
      <alignment vertical="center"/>
    </xf>
    <xf numFmtId="0" fontId="0" fillId="0" borderId="1" xfId="0" quotePrefix="1" applyBorder="1">
      <alignment vertical="center"/>
    </xf>
    <xf numFmtId="49" fontId="7" fillId="0" borderId="0" xfId="0" applyNumberFormat="1" applyFont="1" applyAlignment="1">
      <alignment horizontal="center" vertical="center" wrapText="1"/>
    </xf>
    <xf numFmtId="0" fontId="10" fillId="0" borderId="0" xfId="4" applyFont="1" applyAlignment="1">
      <alignment horizontal="center" vertical="center" wrapText="1"/>
    </xf>
    <xf numFmtId="0" fontId="24" fillId="3" borderId="1" xfId="0" applyFont="1" applyFill="1" applyBorder="1" applyAlignment="1">
      <alignment horizontal="left" vertical="center" wrapText="1"/>
    </xf>
    <xf numFmtId="0" fontId="0" fillId="3" borderId="1" xfId="0" applyFill="1" applyBorder="1" applyAlignment="1">
      <alignment horizontal="left" vertical="center" wrapText="1"/>
    </xf>
    <xf numFmtId="0" fontId="24" fillId="3" borderId="1" xfId="0" applyFont="1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49" fontId="7" fillId="0" borderId="5" xfId="0" applyNumberFormat="1" applyFont="1" applyBorder="1" applyAlignment="1">
      <alignment horizontal="center" vertical="center" wrapText="1"/>
    </xf>
    <xf numFmtId="49" fontId="7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14" fontId="4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/>
    </xf>
    <xf numFmtId="49" fontId="8" fillId="0" borderId="3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6" fillId="0" borderId="0" xfId="0" applyFont="1" applyAlignment="1">
      <alignment horizontal="right" vertical="center" wrapText="1"/>
    </xf>
    <xf numFmtId="49" fontId="0" fillId="0" borderId="2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49" fontId="0" fillId="0" borderId="4" xfId="0" applyNumberForma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 wrapText="1"/>
    </xf>
    <xf numFmtId="14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6" fillId="0" borderId="1" xfId="0" applyFont="1" applyBorder="1" applyAlignment="1">
      <alignment horizontal="right" vertical="center" wrapText="1"/>
    </xf>
    <xf numFmtId="0" fontId="6" fillId="0" borderId="1" xfId="0" applyFont="1" applyBorder="1" applyAlignment="1">
      <alignment horizontal="right" vertical="center"/>
    </xf>
    <xf numFmtId="49" fontId="7" fillId="0" borderId="1" xfId="0" applyNumberFormat="1" applyFont="1" applyBorder="1" applyAlignment="1">
      <alignment horizontal="center" vertical="center" wrapText="1"/>
    </xf>
    <xf numFmtId="0" fontId="5" fillId="3" borderId="0" xfId="0" applyFont="1" applyFill="1" applyAlignment="1">
      <alignment horizontal="right" vertical="center"/>
    </xf>
    <xf numFmtId="0" fontId="6" fillId="3" borderId="0" xfId="0" applyFont="1" applyFill="1" applyAlignment="1">
      <alignment horizontal="right" vertical="center"/>
    </xf>
    <xf numFmtId="49" fontId="7" fillId="3" borderId="5" xfId="0" applyNumberFormat="1" applyFont="1" applyFill="1" applyBorder="1" applyAlignment="1">
      <alignment horizontal="center" vertical="center" wrapText="1"/>
    </xf>
    <xf numFmtId="49" fontId="7" fillId="3" borderId="0" xfId="0" applyNumberFormat="1" applyFont="1" applyFill="1" applyAlignment="1">
      <alignment horizontal="center" vertical="center" wrapText="1"/>
    </xf>
    <xf numFmtId="0" fontId="18" fillId="3" borderId="0" xfId="0" applyFont="1" applyFill="1" applyAlignment="1">
      <alignment horizontal="right" vertical="center"/>
    </xf>
    <xf numFmtId="0" fontId="19" fillId="3" borderId="0" xfId="0" applyFont="1" applyFill="1" applyAlignment="1">
      <alignment horizontal="right" vertical="center"/>
    </xf>
    <xf numFmtId="49" fontId="20" fillId="3" borderId="5" xfId="0" applyNumberFormat="1" applyFont="1" applyFill="1" applyBorder="1" applyAlignment="1">
      <alignment horizontal="center" vertical="center" wrapText="1"/>
    </xf>
    <xf numFmtId="49" fontId="20" fillId="3" borderId="0" xfId="0" applyNumberFormat="1" applyFont="1" applyFill="1" applyAlignment="1">
      <alignment horizontal="center" vertical="center" wrapText="1"/>
    </xf>
    <xf numFmtId="0" fontId="1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49" fontId="1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right" vertical="center"/>
    </xf>
    <xf numFmtId="14" fontId="4" fillId="3" borderId="0" xfId="0" applyNumberFormat="1" applyFont="1" applyFill="1" applyAlignment="1">
      <alignment horizontal="center" vertical="center"/>
    </xf>
    <xf numFmtId="49" fontId="4" fillId="3" borderId="0" xfId="0" applyNumberFormat="1" applyFont="1" applyFill="1" applyAlignment="1">
      <alignment horizontal="center" vertical="center"/>
    </xf>
    <xf numFmtId="0" fontId="14" fillId="3" borderId="0" xfId="0" applyFont="1" applyFill="1" applyAlignment="1">
      <alignment horizontal="center" vertical="center"/>
    </xf>
    <xf numFmtId="0" fontId="15" fillId="3" borderId="0" xfId="0" applyFont="1" applyFill="1" applyAlignment="1">
      <alignment horizontal="center" vertical="center"/>
    </xf>
    <xf numFmtId="49" fontId="14" fillId="3" borderId="0" xfId="0" applyNumberFormat="1" applyFont="1" applyFill="1" applyAlignment="1">
      <alignment horizontal="center" vertical="center"/>
    </xf>
    <xf numFmtId="0" fontId="16" fillId="3" borderId="0" xfId="0" applyFont="1" applyFill="1" applyAlignment="1">
      <alignment horizontal="right" vertical="center"/>
    </xf>
    <xf numFmtId="14" fontId="17" fillId="3" borderId="0" xfId="0" applyNumberFormat="1" applyFont="1" applyFill="1" applyAlignment="1">
      <alignment horizontal="center" vertical="center"/>
    </xf>
    <xf numFmtId="49" fontId="17" fillId="3" borderId="0" xfId="0" applyNumberFormat="1" applyFont="1" applyFill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24" fillId="2" borderId="1" xfId="0" applyFont="1" applyFill="1" applyBorder="1">
      <alignment vertical="center"/>
    </xf>
  </cellXfs>
  <cellStyles count="9">
    <cellStyle name="Normal 2" xfId="1" xr:uid="{00000000-0005-0000-0000-000031000000}"/>
    <cellStyle name="Normal 3" xfId="2" xr:uid="{00000000-0005-0000-0000-000032000000}"/>
    <cellStyle name="Normal_WALMART CANADA FINAL FORMS" xfId="3" xr:uid="{00000000-0005-0000-0000-000033000000}"/>
    <cellStyle name="常规" xfId="0" builtinId="0"/>
    <cellStyle name="常规 2" xfId="4" xr:uid="{00000000-0005-0000-0000-000034000000}"/>
    <cellStyle name="常规 2 2" xfId="5" xr:uid="{00000000-0005-0000-0000-000035000000}"/>
    <cellStyle name="常规 3" xfId="6" xr:uid="{00000000-0005-0000-0000-000036000000}"/>
    <cellStyle name="常规 4" xfId="7" xr:uid="{00000000-0005-0000-0000-000037000000}"/>
    <cellStyle name="一般_Sheet1" xfId="8" xr:uid="{00000000-0005-0000-0000-000038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7030A0"/>
    <pageSetUpPr fitToPage="1"/>
  </sheetPr>
  <dimension ref="A1:L85"/>
  <sheetViews>
    <sheetView topLeftCell="A72" workbookViewId="0">
      <selection activeCell="A62" sqref="A62:L70"/>
    </sheetView>
  </sheetViews>
  <sheetFormatPr defaultColWidth="9" defaultRowHeight="13.5" x14ac:dyDescent="0.15"/>
  <cols>
    <col min="1" max="1" width="11.5" customWidth="1"/>
    <col min="2" max="2" width="14.875" customWidth="1"/>
    <col min="12" max="12" width="28.25" customWidth="1"/>
  </cols>
  <sheetData>
    <row r="1" spans="1:12" ht="26.25" x14ac:dyDescent="0.15">
      <c r="A1" s="84" t="s">
        <v>1</v>
      </c>
      <c r="B1" s="85"/>
      <c r="C1" s="85"/>
      <c r="D1" s="85"/>
      <c r="E1" s="85"/>
      <c r="F1" s="85"/>
      <c r="G1" s="86"/>
      <c r="H1" s="85"/>
      <c r="I1" s="85"/>
      <c r="J1" s="85"/>
      <c r="K1" s="85"/>
      <c r="L1" s="41"/>
    </row>
    <row r="2" spans="1:12" ht="15" x14ac:dyDescent="0.15">
      <c r="A2" s="87" t="s">
        <v>2</v>
      </c>
      <c r="B2" s="87"/>
      <c r="C2" s="87"/>
      <c r="D2" s="88" t="s">
        <v>113</v>
      </c>
      <c r="E2" s="88"/>
      <c r="F2" s="88"/>
      <c r="G2" s="89"/>
      <c r="H2" s="88"/>
      <c r="I2" s="88"/>
      <c r="J2" s="88"/>
      <c r="K2" s="88"/>
      <c r="L2" s="41"/>
    </row>
    <row r="3" spans="1:12" x14ac:dyDescent="0.15">
      <c r="A3" s="80" t="s">
        <v>3</v>
      </c>
      <c r="B3" s="81"/>
      <c r="C3" s="81"/>
      <c r="D3" s="82"/>
      <c r="E3" s="83"/>
      <c r="F3" s="83"/>
      <c r="G3" s="83"/>
      <c r="H3" s="83"/>
      <c r="I3" s="83"/>
      <c r="J3" s="83"/>
      <c r="K3" s="83"/>
      <c r="L3" s="83"/>
    </row>
    <row r="4" spans="1:12" x14ac:dyDescent="0.15">
      <c r="A4" s="81"/>
      <c r="B4" s="81"/>
      <c r="C4" s="81"/>
      <c r="D4" s="82"/>
      <c r="E4" s="83"/>
      <c r="F4" s="83"/>
      <c r="G4" s="83"/>
      <c r="H4" s="83"/>
      <c r="I4" s="83"/>
      <c r="J4" s="83"/>
      <c r="K4" s="83"/>
      <c r="L4" s="83"/>
    </row>
    <row r="5" spans="1:12" ht="25.5" x14ac:dyDescent="0.15">
      <c r="A5" s="8" t="s">
        <v>4</v>
      </c>
      <c r="B5" s="9" t="s">
        <v>5</v>
      </c>
      <c r="C5" s="10" t="s">
        <v>6</v>
      </c>
      <c r="D5" s="11" t="s">
        <v>8</v>
      </c>
      <c r="E5" s="11" t="s">
        <v>9</v>
      </c>
      <c r="F5" s="11" t="s">
        <v>10</v>
      </c>
      <c r="G5" s="10" t="s">
        <v>11</v>
      </c>
      <c r="H5" s="12" t="s">
        <v>12</v>
      </c>
      <c r="I5" s="12" t="s">
        <v>13</v>
      </c>
      <c r="J5" s="12" t="s">
        <v>114</v>
      </c>
      <c r="K5" s="12" t="s">
        <v>15</v>
      </c>
      <c r="L5" s="12" t="s">
        <v>16</v>
      </c>
    </row>
    <row r="6" spans="1:12" ht="24.75" x14ac:dyDescent="0.15">
      <c r="A6" s="42" t="s">
        <v>17</v>
      </c>
      <c r="B6" s="43" t="s">
        <v>18</v>
      </c>
      <c r="C6" s="44" t="s">
        <v>19</v>
      </c>
      <c r="D6" s="45" t="s">
        <v>21</v>
      </c>
      <c r="E6" s="46" t="s">
        <v>22</v>
      </c>
      <c r="F6" s="46" t="s">
        <v>23</v>
      </c>
      <c r="G6" s="47" t="s">
        <v>46</v>
      </c>
      <c r="H6" s="48" t="s">
        <v>25</v>
      </c>
      <c r="I6" s="48" t="s">
        <v>26</v>
      </c>
      <c r="J6" s="48" t="s">
        <v>27</v>
      </c>
      <c r="K6" s="48" t="s">
        <v>28</v>
      </c>
      <c r="L6" s="49" t="s">
        <v>29</v>
      </c>
    </row>
    <row r="7" spans="1:12" ht="40.5" x14ac:dyDescent="0.15">
      <c r="A7" s="7" t="s">
        <v>115</v>
      </c>
      <c r="B7" s="7" t="s">
        <v>116</v>
      </c>
      <c r="C7" s="7" t="s">
        <v>117</v>
      </c>
      <c r="D7" s="7">
        <v>2500</v>
      </c>
      <c r="E7" s="7"/>
      <c r="F7" s="7">
        <f>D7+E7</f>
        <v>2500</v>
      </c>
      <c r="G7" s="51" t="s">
        <v>118</v>
      </c>
      <c r="H7" s="7">
        <v>15.1</v>
      </c>
      <c r="I7" s="7">
        <v>16.100000000000001</v>
      </c>
      <c r="J7" s="7" t="s">
        <v>48</v>
      </c>
      <c r="K7" s="7">
        <v>3.9E-2</v>
      </c>
      <c r="L7" s="22" t="s">
        <v>119</v>
      </c>
    </row>
    <row r="8" spans="1:12" x14ac:dyDescent="0.15">
      <c r="B8" s="7"/>
      <c r="C8" s="7"/>
      <c r="D8" s="7">
        <v>2500</v>
      </c>
      <c r="E8" s="7"/>
      <c r="F8" s="7">
        <f>D8+E8</f>
        <v>2500</v>
      </c>
      <c r="G8" s="7" t="s">
        <v>120</v>
      </c>
      <c r="H8" s="7">
        <v>15.1</v>
      </c>
      <c r="I8" s="7">
        <v>16.100000000000001</v>
      </c>
      <c r="J8" s="7" t="s">
        <v>48</v>
      </c>
      <c r="K8" s="7">
        <v>3.9E-2</v>
      </c>
      <c r="L8" s="7"/>
    </row>
    <row r="9" spans="1:12" x14ac:dyDescent="0.15">
      <c r="B9" s="7"/>
      <c r="C9" s="7"/>
      <c r="D9" s="7">
        <v>2500</v>
      </c>
      <c r="E9" s="7"/>
      <c r="F9" s="7">
        <f>D9+E9</f>
        <v>2500</v>
      </c>
      <c r="G9" s="7" t="s">
        <v>121</v>
      </c>
      <c r="H9" s="7">
        <v>15.1</v>
      </c>
      <c r="I9" s="7">
        <v>16.100000000000001</v>
      </c>
      <c r="J9" s="7" t="s">
        <v>48</v>
      </c>
      <c r="K9" s="7">
        <v>3.9E-2</v>
      </c>
      <c r="L9" s="7"/>
    </row>
    <row r="10" spans="1:12" x14ac:dyDescent="0.15">
      <c r="B10" s="7"/>
      <c r="C10" s="7"/>
      <c r="D10" s="7">
        <v>2500</v>
      </c>
      <c r="E10" s="7"/>
      <c r="F10" s="7">
        <f>D10+E10</f>
        <v>2500</v>
      </c>
      <c r="G10" s="7" t="s">
        <v>122</v>
      </c>
      <c r="H10" s="7">
        <v>15.1</v>
      </c>
      <c r="I10" s="7">
        <v>16.100000000000001</v>
      </c>
      <c r="J10" s="7" t="s">
        <v>48</v>
      </c>
      <c r="K10" s="7">
        <v>3.9E-2</v>
      </c>
      <c r="L10" s="7"/>
    </row>
    <row r="11" spans="1:12" x14ac:dyDescent="0.15">
      <c r="B11" s="7"/>
      <c r="C11" s="7"/>
      <c r="D11" s="7">
        <v>925</v>
      </c>
      <c r="E11" s="7">
        <v>350</v>
      </c>
      <c r="F11" s="7">
        <f>D11+E11</f>
        <v>1275</v>
      </c>
      <c r="G11" s="7" t="s">
        <v>123</v>
      </c>
      <c r="H11" s="7">
        <v>7</v>
      </c>
      <c r="I11" s="7">
        <v>8</v>
      </c>
      <c r="J11" s="7" t="s">
        <v>124</v>
      </c>
      <c r="K11" s="7">
        <v>0.02</v>
      </c>
      <c r="L11" s="7"/>
    </row>
    <row r="12" spans="1:12" x14ac:dyDescent="0.15">
      <c r="A12" t="s">
        <v>34</v>
      </c>
      <c r="D12">
        <f>SUM(D7:D11)</f>
        <v>10925</v>
      </c>
      <c r="E12">
        <f>SUM(E7:E11)</f>
        <v>350</v>
      </c>
      <c r="F12">
        <f>SUM(F7:F11)</f>
        <v>11275</v>
      </c>
      <c r="G12">
        <v>5</v>
      </c>
      <c r="H12">
        <f>SUM(H7:H11)</f>
        <v>67.400000000000006</v>
      </c>
      <c r="I12">
        <f>SUM(I7:I11)</f>
        <v>72.400000000000006</v>
      </c>
      <c r="K12">
        <f>SUM(K7:K11)</f>
        <v>0.17599999999999999</v>
      </c>
    </row>
    <row r="14" spans="1:12" ht="26.25" x14ac:dyDescent="0.15">
      <c r="A14" s="84" t="s">
        <v>1</v>
      </c>
      <c r="B14" s="85"/>
      <c r="C14" s="85"/>
      <c r="D14" s="85"/>
      <c r="E14" s="85"/>
      <c r="F14" s="85"/>
      <c r="G14" s="86"/>
      <c r="H14" s="85"/>
      <c r="I14" s="85"/>
      <c r="J14" s="85"/>
      <c r="K14" s="85"/>
      <c r="L14" s="41"/>
    </row>
    <row r="15" spans="1:12" ht="15" x14ac:dyDescent="0.15">
      <c r="A15" s="87" t="s">
        <v>2</v>
      </c>
      <c r="B15" s="87"/>
      <c r="C15" s="87"/>
      <c r="D15" s="88" t="s">
        <v>113</v>
      </c>
      <c r="E15" s="88"/>
      <c r="F15" s="88"/>
      <c r="G15" s="89"/>
      <c r="H15" s="88"/>
      <c r="I15" s="88"/>
      <c r="J15" s="88"/>
      <c r="K15" s="88"/>
      <c r="L15" s="41"/>
    </row>
    <row r="16" spans="1:12" x14ac:dyDescent="0.15">
      <c r="A16" s="80" t="s">
        <v>3</v>
      </c>
      <c r="B16" s="81"/>
      <c r="C16" s="81"/>
      <c r="D16" s="82"/>
      <c r="E16" s="83"/>
      <c r="F16" s="83"/>
      <c r="G16" s="83"/>
      <c r="H16" s="83"/>
      <c r="I16" s="83"/>
      <c r="J16" s="83"/>
      <c r="K16" s="83"/>
      <c r="L16" s="83"/>
    </row>
    <row r="17" spans="1:12" x14ac:dyDescent="0.15">
      <c r="A17" s="81"/>
      <c r="B17" s="81"/>
      <c r="C17" s="81"/>
      <c r="D17" s="82"/>
      <c r="E17" s="83"/>
      <c r="F17" s="83"/>
      <c r="G17" s="83"/>
      <c r="H17" s="83"/>
      <c r="I17" s="83"/>
      <c r="J17" s="83"/>
      <c r="K17" s="83"/>
      <c r="L17" s="83"/>
    </row>
    <row r="18" spans="1:12" ht="24.75" x14ac:dyDescent="0.15">
      <c r="A18" s="42" t="s">
        <v>17</v>
      </c>
      <c r="B18" s="43" t="s">
        <v>18</v>
      </c>
      <c r="C18" s="44" t="s">
        <v>19</v>
      </c>
      <c r="D18" s="45" t="s">
        <v>21</v>
      </c>
      <c r="E18" s="46" t="s">
        <v>22</v>
      </c>
      <c r="F18" s="46" t="s">
        <v>23</v>
      </c>
      <c r="G18" s="47" t="s">
        <v>46</v>
      </c>
      <c r="H18" s="48" t="s">
        <v>25</v>
      </c>
      <c r="I18" s="48" t="s">
        <v>26</v>
      </c>
      <c r="J18" s="48" t="s">
        <v>27</v>
      </c>
      <c r="K18" s="48" t="s">
        <v>28</v>
      </c>
      <c r="L18" s="49" t="s">
        <v>29</v>
      </c>
    </row>
    <row r="19" spans="1:12" ht="40.5" x14ac:dyDescent="0.15">
      <c r="A19" s="7" t="s">
        <v>115</v>
      </c>
      <c r="B19" s="7" t="s">
        <v>125</v>
      </c>
      <c r="C19" s="7" t="s">
        <v>117</v>
      </c>
      <c r="D19" s="7">
        <v>3000</v>
      </c>
      <c r="E19" s="7"/>
      <c r="F19" s="7">
        <f>D19+E19</f>
        <v>3000</v>
      </c>
      <c r="G19" s="51" t="s">
        <v>126</v>
      </c>
      <c r="H19" s="7">
        <v>18.3</v>
      </c>
      <c r="I19" s="7">
        <v>19.3</v>
      </c>
      <c r="J19" s="7" t="s">
        <v>48</v>
      </c>
      <c r="K19" s="7">
        <v>3.9E-2</v>
      </c>
      <c r="L19" s="22" t="s">
        <v>127</v>
      </c>
    </row>
    <row r="20" spans="1:12" x14ac:dyDescent="0.15">
      <c r="B20" s="7"/>
      <c r="C20" s="7"/>
      <c r="D20" s="7">
        <v>3000</v>
      </c>
      <c r="E20" s="7"/>
      <c r="F20" s="7">
        <f t="shared" ref="F20:F41" si="0">D20+E20</f>
        <v>3000</v>
      </c>
      <c r="G20" s="7" t="s">
        <v>128</v>
      </c>
      <c r="H20" s="7">
        <v>18.3</v>
      </c>
      <c r="I20" s="7">
        <v>19.3</v>
      </c>
      <c r="J20" s="7" t="s">
        <v>48</v>
      </c>
      <c r="K20" s="7">
        <v>3.9E-2</v>
      </c>
      <c r="L20" s="7"/>
    </row>
    <row r="21" spans="1:12" x14ac:dyDescent="0.15">
      <c r="B21" s="7"/>
      <c r="C21" s="7"/>
      <c r="D21" s="7">
        <v>3000</v>
      </c>
      <c r="E21" s="7"/>
      <c r="F21" s="7">
        <f t="shared" si="0"/>
        <v>3000</v>
      </c>
      <c r="G21" s="7" t="s">
        <v>129</v>
      </c>
      <c r="H21" s="7">
        <v>18.3</v>
      </c>
      <c r="I21" s="7">
        <v>19.3</v>
      </c>
      <c r="J21" s="7" t="s">
        <v>48</v>
      </c>
      <c r="K21" s="7">
        <v>3.9E-2</v>
      </c>
      <c r="L21" s="7"/>
    </row>
    <row r="22" spans="1:12" x14ac:dyDescent="0.15">
      <c r="B22" s="7"/>
      <c r="C22" s="7"/>
      <c r="D22" s="7">
        <v>3000</v>
      </c>
      <c r="E22" s="7"/>
      <c r="F22" s="7">
        <f t="shared" si="0"/>
        <v>3000</v>
      </c>
      <c r="G22" s="7" t="s">
        <v>130</v>
      </c>
      <c r="H22" s="7">
        <v>18.3</v>
      </c>
      <c r="I22" s="7">
        <v>19.3</v>
      </c>
      <c r="J22" s="7" t="s">
        <v>48</v>
      </c>
      <c r="K22" s="7">
        <v>3.9E-2</v>
      </c>
      <c r="L22" s="7"/>
    </row>
    <row r="23" spans="1:12" x14ac:dyDescent="0.15">
      <c r="B23" s="7"/>
      <c r="C23" s="7"/>
      <c r="D23" s="7">
        <v>3000</v>
      </c>
      <c r="E23" s="7"/>
      <c r="F23" s="7">
        <f t="shared" si="0"/>
        <v>3000</v>
      </c>
      <c r="G23" s="7" t="s">
        <v>131</v>
      </c>
      <c r="H23" s="7">
        <v>18.3</v>
      </c>
      <c r="I23" s="7">
        <v>19.3</v>
      </c>
      <c r="J23" s="7" t="s">
        <v>48</v>
      </c>
      <c r="K23" s="7">
        <v>3.9E-2</v>
      </c>
      <c r="L23" s="7"/>
    </row>
    <row r="24" spans="1:12" x14ac:dyDescent="0.15">
      <c r="B24" s="7"/>
      <c r="C24" s="7"/>
      <c r="D24" s="7">
        <v>3000</v>
      </c>
      <c r="E24" s="7"/>
      <c r="F24" s="7">
        <f t="shared" si="0"/>
        <v>3000</v>
      </c>
      <c r="G24" s="7" t="s">
        <v>132</v>
      </c>
      <c r="H24" s="7">
        <v>18.3</v>
      </c>
      <c r="I24" s="7">
        <v>19.3</v>
      </c>
      <c r="J24" s="7" t="s">
        <v>48</v>
      </c>
      <c r="K24" s="7">
        <v>3.9E-2</v>
      </c>
      <c r="L24" s="7"/>
    </row>
    <row r="25" spans="1:12" x14ac:dyDescent="0.15">
      <c r="B25" s="7"/>
      <c r="C25" s="7"/>
      <c r="D25" s="7">
        <v>3000</v>
      </c>
      <c r="E25" s="7"/>
      <c r="F25" s="7">
        <f t="shared" si="0"/>
        <v>3000</v>
      </c>
      <c r="G25" s="7" t="s">
        <v>133</v>
      </c>
      <c r="H25" s="7">
        <v>18.3</v>
      </c>
      <c r="I25" s="7">
        <v>19.3</v>
      </c>
      <c r="J25" s="7" t="s">
        <v>48</v>
      </c>
      <c r="K25" s="7">
        <v>3.9E-2</v>
      </c>
      <c r="L25" s="7"/>
    </row>
    <row r="26" spans="1:12" x14ac:dyDescent="0.15">
      <c r="B26" s="7"/>
      <c r="C26" s="7"/>
      <c r="D26" s="7">
        <v>3000</v>
      </c>
      <c r="E26" s="7"/>
      <c r="F26" s="7">
        <f t="shared" si="0"/>
        <v>3000</v>
      </c>
      <c r="G26" s="7" t="s">
        <v>134</v>
      </c>
      <c r="H26" s="7">
        <v>18.3</v>
      </c>
      <c r="I26" s="7">
        <v>19.3</v>
      </c>
      <c r="J26" s="7" t="s">
        <v>48</v>
      </c>
      <c r="K26" s="7">
        <v>3.9E-2</v>
      </c>
      <c r="L26" s="7"/>
    </row>
    <row r="27" spans="1:12" x14ac:dyDescent="0.15">
      <c r="B27" s="7"/>
      <c r="C27" s="7"/>
      <c r="D27" s="7">
        <v>3000</v>
      </c>
      <c r="E27" s="7"/>
      <c r="F27" s="7">
        <f t="shared" si="0"/>
        <v>3000</v>
      </c>
      <c r="G27" s="7" t="s">
        <v>135</v>
      </c>
      <c r="H27" s="7">
        <v>18.3</v>
      </c>
      <c r="I27" s="7">
        <v>19.3</v>
      </c>
      <c r="J27" s="7" t="s">
        <v>48</v>
      </c>
      <c r="K27" s="7">
        <v>3.9E-2</v>
      </c>
      <c r="L27" s="7"/>
    </row>
    <row r="28" spans="1:12" x14ac:dyDescent="0.15">
      <c r="B28" s="7"/>
      <c r="C28" s="7"/>
      <c r="D28" s="7">
        <v>3000</v>
      </c>
      <c r="E28" s="7"/>
      <c r="F28" s="7">
        <f t="shared" si="0"/>
        <v>3000</v>
      </c>
      <c r="G28" s="7" t="s">
        <v>136</v>
      </c>
      <c r="H28" s="7">
        <v>18.3</v>
      </c>
      <c r="I28" s="7">
        <v>19.3</v>
      </c>
      <c r="J28" s="7" t="s">
        <v>48</v>
      </c>
      <c r="K28" s="7">
        <v>3.9E-2</v>
      </c>
      <c r="L28" s="7"/>
    </row>
    <row r="29" spans="1:12" x14ac:dyDescent="0.15">
      <c r="B29" s="7"/>
      <c r="C29" s="7"/>
      <c r="D29" s="7">
        <v>3000</v>
      </c>
      <c r="E29" s="7"/>
      <c r="F29" s="7">
        <f t="shared" si="0"/>
        <v>3000</v>
      </c>
      <c r="G29" s="7" t="s">
        <v>137</v>
      </c>
      <c r="H29" s="7">
        <v>18.3</v>
      </c>
      <c r="I29" s="7">
        <v>19.3</v>
      </c>
      <c r="J29" s="7" t="s">
        <v>48</v>
      </c>
      <c r="K29" s="7">
        <v>3.9E-2</v>
      </c>
      <c r="L29" s="7"/>
    </row>
    <row r="30" spans="1:12" x14ac:dyDescent="0.15">
      <c r="B30" s="7"/>
      <c r="C30" s="7"/>
      <c r="D30" s="7">
        <v>3000</v>
      </c>
      <c r="E30" s="7"/>
      <c r="F30" s="7">
        <f t="shared" si="0"/>
        <v>3000</v>
      </c>
      <c r="G30" s="7" t="s">
        <v>138</v>
      </c>
      <c r="H30" s="7">
        <v>18.3</v>
      </c>
      <c r="I30" s="7">
        <v>19.3</v>
      </c>
      <c r="J30" s="7" t="s">
        <v>48</v>
      </c>
      <c r="K30" s="7">
        <v>3.9E-2</v>
      </c>
      <c r="L30" s="7"/>
    </row>
    <row r="31" spans="1:12" x14ac:dyDescent="0.15">
      <c r="B31" s="7"/>
      <c r="C31" s="7"/>
      <c r="D31" s="7">
        <v>3000</v>
      </c>
      <c r="E31" s="7"/>
      <c r="F31" s="7">
        <f t="shared" si="0"/>
        <v>3000</v>
      </c>
      <c r="G31" s="7" t="s">
        <v>139</v>
      </c>
      <c r="H31" s="7">
        <v>18.3</v>
      </c>
      <c r="I31" s="7">
        <v>19.3</v>
      </c>
      <c r="J31" s="7" t="s">
        <v>48</v>
      </c>
      <c r="K31" s="7">
        <v>3.9E-2</v>
      </c>
      <c r="L31" s="7"/>
    </row>
    <row r="32" spans="1:12" x14ac:dyDescent="0.15">
      <c r="B32" s="7"/>
      <c r="C32" s="7"/>
      <c r="D32" s="7">
        <v>3000</v>
      </c>
      <c r="E32" s="7"/>
      <c r="F32" s="7">
        <f t="shared" si="0"/>
        <v>3000</v>
      </c>
      <c r="G32" s="7" t="s">
        <v>140</v>
      </c>
      <c r="H32" s="7">
        <v>18.3</v>
      </c>
      <c r="I32" s="7">
        <v>19.3</v>
      </c>
      <c r="J32" s="7" t="s">
        <v>48</v>
      </c>
      <c r="K32" s="7">
        <v>3.9E-2</v>
      </c>
      <c r="L32" s="7"/>
    </row>
    <row r="33" spans="1:12" x14ac:dyDescent="0.15">
      <c r="B33" s="7"/>
      <c r="C33" s="7"/>
      <c r="D33" s="7">
        <v>3000</v>
      </c>
      <c r="E33" s="7"/>
      <c r="F33" s="7">
        <f t="shared" si="0"/>
        <v>3000</v>
      </c>
      <c r="G33" s="7" t="s">
        <v>141</v>
      </c>
      <c r="H33" s="7">
        <v>18.3</v>
      </c>
      <c r="I33" s="7">
        <v>19.3</v>
      </c>
      <c r="J33" s="7" t="s">
        <v>48</v>
      </c>
      <c r="K33" s="7">
        <v>3.9E-2</v>
      </c>
      <c r="L33" s="7"/>
    </row>
    <row r="34" spans="1:12" x14ac:dyDescent="0.15">
      <c r="B34" s="7"/>
      <c r="C34" s="7"/>
      <c r="D34" s="7">
        <v>3000</v>
      </c>
      <c r="E34" s="7"/>
      <c r="F34" s="7">
        <f t="shared" si="0"/>
        <v>3000</v>
      </c>
      <c r="G34" s="7" t="s">
        <v>142</v>
      </c>
      <c r="H34" s="7">
        <v>18.3</v>
      </c>
      <c r="I34" s="7">
        <v>19.3</v>
      </c>
      <c r="J34" s="7" t="s">
        <v>48</v>
      </c>
      <c r="K34" s="7">
        <v>3.9E-2</v>
      </c>
      <c r="L34" s="7"/>
    </row>
    <row r="35" spans="1:12" x14ac:dyDescent="0.15">
      <c r="B35" s="7"/>
      <c r="C35" s="7"/>
      <c r="D35" s="7">
        <v>3000</v>
      </c>
      <c r="E35" s="7"/>
      <c r="F35" s="7">
        <f t="shared" si="0"/>
        <v>3000</v>
      </c>
      <c r="G35" s="7" t="s">
        <v>143</v>
      </c>
      <c r="H35" s="7">
        <v>18.3</v>
      </c>
      <c r="I35" s="7">
        <v>19.3</v>
      </c>
      <c r="J35" s="7" t="s">
        <v>48</v>
      </c>
      <c r="K35" s="7">
        <v>3.9E-2</v>
      </c>
      <c r="L35" s="7"/>
    </row>
    <row r="36" spans="1:12" x14ac:dyDescent="0.15">
      <c r="B36" s="7"/>
      <c r="C36" s="7"/>
      <c r="D36" s="7">
        <v>3000</v>
      </c>
      <c r="E36" s="7"/>
      <c r="F36" s="7">
        <f t="shared" si="0"/>
        <v>3000</v>
      </c>
      <c r="G36" s="7" t="s">
        <v>144</v>
      </c>
      <c r="H36" s="7">
        <v>18.3</v>
      </c>
      <c r="I36" s="7">
        <v>19.3</v>
      </c>
      <c r="J36" s="7" t="s">
        <v>48</v>
      </c>
      <c r="K36" s="7">
        <v>3.9E-2</v>
      </c>
      <c r="L36" s="7"/>
    </row>
    <row r="37" spans="1:12" x14ac:dyDescent="0.15">
      <c r="B37" s="7"/>
      <c r="C37" s="7"/>
      <c r="D37" s="7">
        <v>3000</v>
      </c>
      <c r="E37" s="7"/>
      <c r="F37" s="7">
        <f t="shared" si="0"/>
        <v>3000</v>
      </c>
      <c r="G37" s="7" t="s">
        <v>145</v>
      </c>
      <c r="H37" s="7">
        <v>18.3</v>
      </c>
      <c r="I37" s="7">
        <v>19.3</v>
      </c>
      <c r="J37" s="7" t="s">
        <v>48</v>
      </c>
      <c r="K37" s="7">
        <v>3.9E-2</v>
      </c>
      <c r="L37" s="7"/>
    </row>
    <row r="38" spans="1:12" x14ac:dyDescent="0.15">
      <c r="B38" s="7"/>
      <c r="C38" s="7"/>
      <c r="D38" s="7">
        <v>3000</v>
      </c>
      <c r="E38" s="7"/>
      <c r="F38" s="7">
        <f t="shared" si="0"/>
        <v>3000</v>
      </c>
      <c r="G38" s="7" t="s">
        <v>146</v>
      </c>
      <c r="H38" s="7">
        <v>18.3</v>
      </c>
      <c r="I38" s="7">
        <v>19.3</v>
      </c>
      <c r="J38" s="7" t="s">
        <v>48</v>
      </c>
      <c r="K38" s="7">
        <v>3.9E-2</v>
      </c>
      <c r="L38" s="7"/>
    </row>
    <row r="39" spans="1:12" x14ac:dyDescent="0.15">
      <c r="B39" s="7"/>
      <c r="C39" s="7"/>
      <c r="D39" s="7">
        <v>3000</v>
      </c>
      <c r="E39" s="7"/>
      <c r="F39" s="7">
        <f t="shared" si="0"/>
        <v>3000</v>
      </c>
      <c r="G39" s="7" t="s">
        <v>147</v>
      </c>
      <c r="H39" s="7">
        <v>18.3</v>
      </c>
      <c r="I39" s="7">
        <v>19.3</v>
      </c>
      <c r="J39" s="7" t="s">
        <v>48</v>
      </c>
      <c r="K39" s="7">
        <v>3.9E-2</v>
      </c>
      <c r="L39" s="7"/>
    </row>
    <row r="40" spans="1:12" x14ac:dyDescent="0.15">
      <c r="B40" s="7"/>
      <c r="C40" s="7"/>
      <c r="D40" s="7">
        <v>2910</v>
      </c>
      <c r="E40" s="7">
        <v>90</v>
      </c>
      <c r="F40" s="7">
        <f t="shared" si="0"/>
        <v>3000</v>
      </c>
      <c r="G40" s="7" t="s">
        <v>148</v>
      </c>
      <c r="H40" s="7">
        <v>18.3</v>
      </c>
      <c r="I40" s="7">
        <v>19.3</v>
      </c>
      <c r="J40" s="7" t="s">
        <v>48</v>
      </c>
      <c r="K40" s="7">
        <v>3.9E-2</v>
      </c>
      <c r="L40" s="7"/>
    </row>
    <row r="41" spans="1:12" x14ac:dyDescent="0.15">
      <c r="B41" s="7"/>
      <c r="C41" s="7"/>
      <c r="D41" s="7"/>
      <c r="E41" s="7">
        <v>1910</v>
      </c>
      <c r="F41" s="7">
        <f t="shared" si="0"/>
        <v>1910</v>
      </c>
      <c r="G41" s="7" t="s">
        <v>149</v>
      </c>
      <c r="H41" s="7">
        <v>11</v>
      </c>
      <c r="I41" s="7">
        <v>12</v>
      </c>
      <c r="J41" s="7" t="s">
        <v>150</v>
      </c>
      <c r="K41" s="71">
        <v>0.03</v>
      </c>
      <c r="L41" s="7"/>
    </row>
    <row r="42" spans="1:12" x14ac:dyDescent="0.15">
      <c r="A42" t="s">
        <v>34</v>
      </c>
      <c r="D42">
        <f>SUM(D19:D41)</f>
        <v>65910</v>
      </c>
      <c r="E42">
        <f>SUM(E19:E41)</f>
        <v>2000</v>
      </c>
      <c r="F42">
        <f>SUM(F19:F41)</f>
        <v>67910</v>
      </c>
      <c r="G42">
        <v>23</v>
      </c>
      <c r="H42">
        <f>SUM(H19:H41)</f>
        <v>413.6</v>
      </c>
      <c r="I42">
        <f>SUM(I19:I41)</f>
        <v>436.6</v>
      </c>
      <c r="K42">
        <f>SUM(K19:K41)</f>
        <v>0.88800000000000001</v>
      </c>
    </row>
    <row r="44" spans="1:12" ht="26.25" x14ac:dyDescent="0.15">
      <c r="A44" s="84" t="s">
        <v>1</v>
      </c>
      <c r="B44" s="85"/>
      <c r="C44" s="85"/>
      <c r="D44" s="85"/>
      <c r="E44" s="85"/>
      <c r="F44" s="85"/>
      <c r="G44" s="86"/>
      <c r="H44" s="85"/>
      <c r="I44" s="85"/>
      <c r="J44" s="85"/>
      <c r="K44" s="85"/>
      <c r="L44" s="41"/>
    </row>
    <row r="45" spans="1:12" ht="15" x14ac:dyDescent="0.15">
      <c r="A45" s="87" t="s">
        <v>2</v>
      </c>
      <c r="B45" s="87"/>
      <c r="C45" s="87"/>
      <c r="D45" s="88" t="s">
        <v>113</v>
      </c>
      <c r="E45" s="88"/>
      <c r="F45" s="88"/>
      <c r="G45" s="89"/>
      <c r="H45" s="88"/>
      <c r="I45" s="88"/>
      <c r="J45" s="88"/>
      <c r="K45" s="88"/>
      <c r="L45" s="41"/>
    </row>
    <row r="46" spans="1:12" x14ac:dyDescent="0.15">
      <c r="A46" s="80" t="s">
        <v>3</v>
      </c>
      <c r="B46" s="81"/>
      <c r="C46" s="81"/>
      <c r="D46" s="82"/>
      <c r="E46" s="83"/>
      <c r="F46" s="83"/>
      <c r="G46" s="83"/>
      <c r="H46" s="83"/>
      <c r="I46" s="83"/>
      <c r="J46" s="83"/>
      <c r="K46" s="83"/>
      <c r="L46" s="83"/>
    </row>
    <row r="47" spans="1:12" x14ac:dyDescent="0.15">
      <c r="A47" s="81"/>
      <c r="B47" s="81"/>
      <c r="C47" s="81"/>
      <c r="D47" s="82"/>
      <c r="E47" s="83"/>
      <c r="F47" s="83"/>
      <c r="G47" s="83"/>
      <c r="H47" s="83"/>
      <c r="I47" s="83"/>
      <c r="J47" s="83"/>
      <c r="K47" s="83"/>
      <c r="L47" s="83"/>
    </row>
    <row r="48" spans="1:12" ht="24.75" x14ac:dyDescent="0.15">
      <c r="A48" s="42" t="s">
        <v>17</v>
      </c>
      <c r="B48" s="43" t="s">
        <v>18</v>
      </c>
      <c r="C48" s="44" t="s">
        <v>19</v>
      </c>
      <c r="D48" s="45" t="s">
        <v>21</v>
      </c>
      <c r="E48" s="46" t="s">
        <v>22</v>
      </c>
      <c r="F48" s="46" t="s">
        <v>23</v>
      </c>
      <c r="G48" s="47" t="s">
        <v>46</v>
      </c>
      <c r="H48" s="48" t="s">
        <v>25</v>
      </c>
      <c r="I48" s="48" t="s">
        <v>26</v>
      </c>
      <c r="J48" s="48" t="s">
        <v>27</v>
      </c>
      <c r="K48" s="48" t="s">
        <v>28</v>
      </c>
      <c r="L48" s="49" t="s">
        <v>29</v>
      </c>
    </row>
    <row r="49" spans="1:12" ht="40.5" x14ac:dyDescent="0.15">
      <c r="A49" s="7" t="s">
        <v>115</v>
      </c>
      <c r="B49" s="7" t="s">
        <v>125</v>
      </c>
      <c r="C49" s="7" t="s">
        <v>117</v>
      </c>
      <c r="D49" s="7">
        <v>3000</v>
      </c>
      <c r="E49" s="7"/>
      <c r="F49" s="7">
        <f>D49+E49</f>
        <v>3000</v>
      </c>
      <c r="G49" s="51" t="s">
        <v>59</v>
      </c>
      <c r="H49" s="7">
        <v>18.3</v>
      </c>
      <c r="I49" s="7">
        <v>19.3</v>
      </c>
      <c r="J49" s="7" t="s">
        <v>48</v>
      </c>
      <c r="K49" s="7">
        <v>3.9E-2</v>
      </c>
      <c r="L49" s="22" t="s">
        <v>151</v>
      </c>
    </row>
    <row r="50" spans="1:12" x14ac:dyDescent="0.15">
      <c r="B50" s="7"/>
      <c r="C50" s="7"/>
      <c r="D50" s="7">
        <v>3000</v>
      </c>
      <c r="E50" s="7"/>
      <c r="F50" s="7">
        <f t="shared" ref="F50:F59" si="1">D50+E50</f>
        <v>3000</v>
      </c>
      <c r="G50" s="7" t="s">
        <v>60</v>
      </c>
      <c r="H50" s="7">
        <v>18.3</v>
      </c>
      <c r="I50" s="7">
        <v>19.3</v>
      </c>
      <c r="J50" s="7" t="s">
        <v>48</v>
      </c>
      <c r="K50" s="7">
        <v>3.9E-2</v>
      </c>
      <c r="L50" s="7"/>
    </row>
    <row r="51" spans="1:12" x14ac:dyDescent="0.15">
      <c r="B51" s="7"/>
      <c r="C51" s="7"/>
      <c r="D51" s="7">
        <v>3000</v>
      </c>
      <c r="E51" s="7"/>
      <c r="F51" s="7">
        <f t="shared" si="1"/>
        <v>3000</v>
      </c>
      <c r="G51" s="7" t="s">
        <v>61</v>
      </c>
      <c r="H51" s="7">
        <v>18.3</v>
      </c>
      <c r="I51" s="7">
        <v>19.3</v>
      </c>
      <c r="J51" s="7" t="s">
        <v>48</v>
      </c>
      <c r="K51" s="7">
        <v>3.9E-2</v>
      </c>
      <c r="L51" s="7"/>
    </row>
    <row r="52" spans="1:12" x14ac:dyDescent="0.15">
      <c r="B52" s="7"/>
      <c r="C52" s="7"/>
      <c r="D52" s="7">
        <v>3000</v>
      </c>
      <c r="E52" s="7"/>
      <c r="F52" s="7">
        <f t="shared" si="1"/>
        <v>3000</v>
      </c>
      <c r="G52" s="7" t="s">
        <v>62</v>
      </c>
      <c r="H52" s="7">
        <v>18.3</v>
      </c>
      <c r="I52" s="7">
        <v>19.3</v>
      </c>
      <c r="J52" s="7" t="s">
        <v>48</v>
      </c>
      <c r="K52" s="7">
        <v>3.9E-2</v>
      </c>
      <c r="L52" s="7"/>
    </row>
    <row r="53" spans="1:12" x14ac:dyDescent="0.15">
      <c r="B53" s="7"/>
      <c r="C53" s="7"/>
      <c r="D53" s="7">
        <v>3000</v>
      </c>
      <c r="E53" s="7"/>
      <c r="F53" s="7">
        <f t="shared" si="1"/>
        <v>3000</v>
      </c>
      <c r="G53" s="7" t="s">
        <v>63</v>
      </c>
      <c r="H53" s="7">
        <v>18.3</v>
      </c>
      <c r="I53" s="7">
        <v>19.3</v>
      </c>
      <c r="J53" s="7" t="s">
        <v>48</v>
      </c>
      <c r="K53" s="7">
        <v>3.9E-2</v>
      </c>
      <c r="L53" s="7"/>
    </row>
    <row r="54" spans="1:12" x14ac:dyDescent="0.15">
      <c r="B54" s="7"/>
      <c r="C54" s="7"/>
      <c r="D54" s="7">
        <v>3000</v>
      </c>
      <c r="E54" s="7"/>
      <c r="F54" s="7">
        <f t="shared" si="1"/>
        <v>3000</v>
      </c>
      <c r="G54" s="7" t="s">
        <v>64</v>
      </c>
      <c r="H54" s="7">
        <v>18.3</v>
      </c>
      <c r="I54" s="7">
        <v>19.3</v>
      </c>
      <c r="J54" s="7" t="s">
        <v>48</v>
      </c>
      <c r="K54" s="7">
        <v>3.9E-2</v>
      </c>
      <c r="L54" s="7"/>
    </row>
    <row r="55" spans="1:12" x14ac:dyDescent="0.15">
      <c r="B55" s="7"/>
      <c r="C55" s="7"/>
      <c r="D55" s="7">
        <v>3000</v>
      </c>
      <c r="E55" s="7"/>
      <c r="F55" s="7">
        <f t="shared" si="1"/>
        <v>3000</v>
      </c>
      <c r="G55" s="7" t="s">
        <v>65</v>
      </c>
      <c r="H55" s="7">
        <v>18.3</v>
      </c>
      <c r="I55" s="7">
        <v>19.3</v>
      </c>
      <c r="J55" s="7" t="s">
        <v>48</v>
      </c>
      <c r="K55" s="7">
        <v>3.9E-2</v>
      </c>
      <c r="L55" s="7"/>
    </row>
    <row r="56" spans="1:12" x14ac:dyDescent="0.15">
      <c r="B56" s="7"/>
      <c r="C56" s="7"/>
      <c r="D56" s="7">
        <v>3000</v>
      </c>
      <c r="E56" s="7"/>
      <c r="F56" s="7">
        <f t="shared" si="1"/>
        <v>3000</v>
      </c>
      <c r="G56" s="7" t="s">
        <v>66</v>
      </c>
      <c r="H56" s="7">
        <v>18.3</v>
      </c>
      <c r="I56" s="7">
        <v>19.3</v>
      </c>
      <c r="J56" s="7" t="s">
        <v>48</v>
      </c>
      <c r="K56" s="7">
        <v>3.9E-2</v>
      </c>
      <c r="L56" s="7"/>
    </row>
    <row r="57" spans="1:12" x14ac:dyDescent="0.15">
      <c r="B57" s="7"/>
      <c r="C57" s="7"/>
      <c r="D57" s="7">
        <v>3000</v>
      </c>
      <c r="E57" s="7"/>
      <c r="F57" s="7">
        <f t="shared" si="1"/>
        <v>3000</v>
      </c>
      <c r="G57" s="7" t="s">
        <v>67</v>
      </c>
      <c r="H57" s="7">
        <v>18.3</v>
      </c>
      <c r="I57" s="7">
        <v>19.3</v>
      </c>
      <c r="J57" s="7" t="s">
        <v>48</v>
      </c>
      <c r="K57" s="7">
        <v>3.9E-2</v>
      </c>
      <c r="L57" s="7"/>
    </row>
    <row r="58" spans="1:12" x14ac:dyDescent="0.15">
      <c r="B58" s="7"/>
      <c r="C58" s="7"/>
      <c r="D58" s="7">
        <v>3000</v>
      </c>
      <c r="E58" s="7"/>
      <c r="F58" s="7">
        <f t="shared" si="1"/>
        <v>3000</v>
      </c>
      <c r="G58" s="7" t="s">
        <v>68</v>
      </c>
      <c r="H58" s="7">
        <v>18.3</v>
      </c>
      <c r="I58" s="7">
        <v>19.3</v>
      </c>
      <c r="J58" s="7" t="s">
        <v>48</v>
      </c>
      <c r="K58" s="7">
        <v>3.9E-2</v>
      </c>
      <c r="L58" s="7"/>
    </row>
    <row r="59" spans="1:12" x14ac:dyDescent="0.15">
      <c r="B59" s="7"/>
      <c r="C59" s="7"/>
      <c r="D59" s="7">
        <v>1210</v>
      </c>
      <c r="E59" s="7">
        <v>1300</v>
      </c>
      <c r="F59" s="7">
        <f t="shared" si="1"/>
        <v>2510</v>
      </c>
      <c r="G59" s="7" t="s">
        <v>69</v>
      </c>
      <c r="H59" s="7">
        <v>17.5</v>
      </c>
      <c r="I59" s="7">
        <v>18.5</v>
      </c>
      <c r="J59" s="7" t="s">
        <v>48</v>
      </c>
      <c r="K59" s="7">
        <v>3.9E-2</v>
      </c>
      <c r="L59" s="7"/>
    </row>
    <row r="60" spans="1:12" x14ac:dyDescent="0.15">
      <c r="A60" t="s">
        <v>34</v>
      </c>
      <c r="D60">
        <f>SUM(D49:D59)</f>
        <v>31210</v>
      </c>
      <c r="E60">
        <f>SUM(E49:E59)</f>
        <v>1300</v>
      </c>
      <c r="F60">
        <f>SUM(F49:F59)</f>
        <v>32510</v>
      </c>
      <c r="G60">
        <v>11</v>
      </c>
      <c r="H60">
        <f>SUM(H49:H59)</f>
        <v>200.5</v>
      </c>
      <c r="I60">
        <f>SUM(I49:I59)</f>
        <v>211.5</v>
      </c>
      <c r="K60">
        <f>SUM(K49:K59)</f>
        <v>0.42899999999999999</v>
      </c>
    </row>
    <row r="62" spans="1:12" ht="26.25" x14ac:dyDescent="0.15">
      <c r="A62" s="84" t="s">
        <v>1</v>
      </c>
      <c r="B62" s="85"/>
      <c r="C62" s="85"/>
      <c r="D62" s="85"/>
      <c r="E62" s="85"/>
      <c r="F62" s="85"/>
      <c r="G62" s="86"/>
      <c r="H62" s="85"/>
      <c r="I62" s="85"/>
      <c r="J62" s="85"/>
      <c r="K62" s="85"/>
      <c r="L62" s="41"/>
    </row>
    <row r="63" spans="1:12" ht="15" x14ac:dyDescent="0.15">
      <c r="A63" s="87" t="s">
        <v>2</v>
      </c>
      <c r="B63" s="87"/>
      <c r="C63" s="87"/>
      <c r="D63" s="88" t="s">
        <v>113</v>
      </c>
      <c r="E63" s="88"/>
      <c r="F63" s="88"/>
      <c r="G63" s="89"/>
      <c r="H63" s="88"/>
      <c r="I63" s="88"/>
      <c r="J63" s="88"/>
      <c r="K63" s="88"/>
      <c r="L63" s="41"/>
    </row>
    <row r="64" spans="1:12" x14ac:dyDescent="0.15">
      <c r="A64" s="80" t="s">
        <v>3</v>
      </c>
      <c r="B64" s="81"/>
      <c r="C64" s="81"/>
      <c r="D64" s="82"/>
      <c r="E64" s="83"/>
      <c r="F64" s="83"/>
      <c r="G64" s="83"/>
      <c r="H64" s="83"/>
      <c r="I64" s="83"/>
      <c r="J64" s="83"/>
      <c r="K64" s="83"/>
      <c r="L64" s="83"/>
    </row>
    <row r="65" spans="1:12" x14ac:dyDescent="0.15">
      <c r="A65" s="81"/>
      <c r="B65" s="81"/>
      <c r="C65" s="81"/>
      <c r="D65" s="82"/>
      <c r="E65" s="83"/>
      <c r="F65" s="83"/>
      <c r="G65" s="83"/>
      <c r="H65" s="83"/>
      <c r="I65" s="83"/>
      <c r="J65" s="83"/>
      <c r="K65" s="83"/>
      <c r="L65" s="83"/>
    </row>
    <row r="66" spans="1:12" ht="24.75" x14ac:dyDescent="0.15">
      <c r="A66" s="42" t="s">
        <v>17</v>
      </c>
      <c r="B66" s="43" t="s">
        <v>18</v>
      </c>
      <c r="C66" s="44" t="s">
        <v>19</v>
      </c>
      <c r="D66" s="45" t="s">
        <v>21</v>
      </c>
      <c r="E66" s="46" t="s">
        <v>22</v>
      </c>
      <c r="F66" s="46" t="s">
        <v>23</v>
      </c>
      <c r="G66" s="47" t="s">
        <v>46</v>
      </c>
      <c r="H66" s="48" t="s">
        <v>25</v>
      </c>
      <c r="I66" s="48" t="s">
        <v>26</v>
      </c>
      <c r="J66" s="48" t="s">
        <v>27</v>
      </c>
      <c r="K66" s="48" t="s">
        <v>28</v>
      </c>
      <c r="L66" s="49" t="s">
        <v>29</v>
      </c>
    </row>
    <row r="67" spans="1:12" x14ac:dyDescent="0.15">
      <c r="A67" s="7" t="s">
        <v>152</v>
      </c>
      <c r="B67" s="7" t="s">
        <v>153</v>
      </c>
      <c r="C67" s="7" t="s">
        <v>154</v>
      </c>
      <c r="D67" s="7">
        <v>2500</v>
      </c>
      <c r="E67" s="7"/>
      <c r="F67" s="7">
        <f>D67+E67</f>
        <v>2500</v>
      </c>
      <c r="G67" s="51" t="s">
        <v>87</v>
      </c>
      <c r="H67" s="7">
        <v>15.1</v>
      </c>
      <c r="I67" s="7">
        <v>16.100000000000001</v>
      </c>
      <c r="J67" s="7" t="s">
        <v>48</v>
      </c>
      <c r="K67" s="7">
        <v>3.9E-2</v>
      </c>
      <c r="L67" s="22" t="s">
        <v>155</v>
      </c>
    </row>
    <row r="68" spans="1:12" x14ac:dyDescent="0.15">
      <c r="B68" s="7"/>
      <c r="C68" s="7"/>
      <c r="D68" s="7">
        <v>2500</v>
      </c>
      <c r="E68" s="7"/>
      <c r="F68" s="7">
        <f>D68+E68</f>
        <v>2500</v>
      </c>
      <c r="G68" s="7" t="s">
        <v>88</v>
      </c>
      <c r="H68" s="7">
        <v>15.1</v>
      </c>
      <c r="I68" s="7">
        <v>16.100000000000001</v>
      </c>
      <c r="J68" s="7" t="s">
        <v>48</v>
      </c>
      <c r="K68" s="7">
        <v>3.9E-2</v>
      </c>
      <c r="L68" s="7"/>
    </row>
    <row r="69" spans="1:12" x14ac:dyDescent="0.15">
      <c r="B69" s="7"/>
      <c r="C69" s="7"/>
      <c r="D69" s="7">
        <v>1010</v>
      </c>
      <c r="E69" s="7">
        <v>250</v>
      </c>
      <c r="F69" s="7">
        <f>D69+E69</f>
        <v>1260</v>
      </c>
      <c r="G69" s="7" t="s">
        <v>89</v>
      </c>
      <c r="H69" s="7">
        <v>10</v>
      </c>
      <c r="I69" s="7">
        <v>11</v>
      </c>
      <c r="J69" s="7" t="s">
        <v>156</v>
      </c>
      <c r="K69" s="7">
        <v>0.03</v>
      </c>
      <c r="L69" s="7"/>
    </row>
    <row r="70" spans="1:12" x14ac:dyDescent="0.15">
      <c r="A70" t="s">
        <v>34</v>
      </c>
      <c r="D70">
        <f>SUM(D67:D69)</f>
        <v>6010</v>
      </c>
      <c r="E70">
        <f>SUM(E67:E69)</f>
        <v>250</v>
      </c>
      <c r="F70">
        <f>SUM(F67:F69)</f>
        <v>6260</v>
      </c>
      <c r="G70">
        <v>3</v>
      </c>
      <c r="H70">
        <f>SUM(H67:H69)</f>
        <v>40.200000000000003</v>
      </c>
      <c r="I70">
        <f>SUM(I67:I69)</f>
        <v>43.2</v>
      </c>
      <c r="K70">
        <f>SUM(K67:K69)</f>
        <v>0.108</v>
      </c>
    </row>
    <row r="72" spans="1:12" ht="26.25" x14ac:dyDescent="0.15">
      <c r="A72" s="84" t="s">
        <v>1</v>
      </c>
      <c r="B72" s="85"/>
      <c r="C72" s="85"/>
      <c r="D72" s="85"/>
      <c r="E72" s="85"/>
      <c r="F72" s="85"/>
      <c r="G72" s="86"/>
      <c r="H72" s="85"/>
      <c r="I72" s="85"/>
      <c r="J72" s="85"/>
      <c r="K72" s="85"/>
      <c r="L72" s="41"/>
    </row>
    <row r="73" spans="1:12" ht="15" x14ac:dyDescent="0.15">
      <c r="A73" s="87" t="s">
        <v>2</v>
      </c>
      <c r="B73" s="87"/>
      <c r="C73" s="87"/>
      <c r="D73" s="88" t="s">
        <v>113</v>
      </c>
      <c r="E73" s="88"/>
      <c r="F73" s="88"/>
      <c r="G73" s="89"/>
      <c r="H73" s="88"/>
      <c r="I73" s="88"/>
      <c r="J73" s="88"/>
      <c r="K73" s="88"/>
      <c r="L73" s="41"/>
    </row>
    <row r="74" spans="1:12" x14ac:dyDescent="0.15">
      <c r="A74" s="80" t="s">
        <v>3</v>
      </c>
      <c r="B74" s="81"/>
      <c r="C74" s="81"/>
      <c r="D74" s="82"/>
      <c r="E74" s="83"/>
      <c r="F74" s="83"/>
      <c r="G74" s="83"/>
      <c r="H74" s="83"/>
      <c r="I74" s="83"/>
      <c r="J74" s="83"/>
      <c r="K74" s="83"/>
      <c r="L74" s="83"/>
    </row>
    <row r="75" spans="1:12" x14ac:dyDescent="0.15">
      <c r="A75" s="81"/>
      <c r="B75" s="81"/>
      <c r="C75" s="81"/>
      <c r="D75" s="82"/>
      <c r="E75" s="83"/>
      <c r="F75" s="83"/>
      <c r="G75" s="83"/>
      <c r="H75" s="83"/>
      <c r="I75" s="83"/>
      <c r="J75" s="83"/>
      <c r="K75" s="83"/>
      <c r="L75" s="83"/>
    </row>
    <row r="76" spans="1:12" ht="24.75" x14ac:dyDescent="0.15">
      <c r="A76" s="42" t="s">
        <v>17</v>
      </c>
      <c r="B76" s="43" t="s">
        <v>18</v>
      </c>
      <c r="C76" s="44" t="s">
        <v>19</v>
      </c>
      <c r="D76" s="45" t="s">
        <v>21</v>
      </c>
      <c r="E76" s="46" t="s">
        <v>22</v>
      </c>
      <c r="F76" s="46" t="s">
        <v>23</v>
      </c>
      <c r="G76" s="47" t="s">
        <v>46</v>
      </c>
      <c r="H76" s="48" t="s">
        <v>25</v>
      </c>
      <c r="I76" s="48" t="s">
        <v>26</v>
      </c>
      <c r="J76" s="48" t="s">
        <v>27</v>
      </c>
      <c r="K76" s="48" t="s">
        <v>28</v>
      </c>
      <c r="L76" s="49" t="s">
        <v>29</v>
      </c>
    </row>
    <row r="77" spans="1:12" x14ac:dyDescent="0.15">
      <c r="A77" s="7" t="s">
        <v>115</v>
      </c>
      <c r="B77" s="7" t="s">
        <v>125</v>
      </c>
      <c r="C77" s="7" t="s">
        <v>117</v>
      </c>
      <c r="D77" s="7">
        <v>3000</v>
      </c>
      <c r="E77" s="7"/>
      <c r="F77" s="7">
        <f>D77+E77</f>
        <v>3000</v>
      </c>
      <c r="G77" s="51" t="s">
        <v>157</v>
      </c>
      <c r="H77" s="7">
        <v>18.3</v>
      </c>
      <c r="I77" s="7">
        <v>19.3</v>
      </c>
      <c r="J77" s="7" t="s">
        <v>48</v>
      </c>
      <c r="K77" s="7">
        <v>3.9E-2</v>
      </c>
      <c r="L77" s="22" t="s">
        <v>158</v>
      </c>
    </row>
    <row r="78" spans="1:12" x14ac:dyDescent="0.15">
      <c r="B78" s="7"/>
      <c r="C78" s="7"/>
      <c r="D78" s="7">
        <v>3000</v>
      </c>
      <c r="E78" s="7"/>
      <c r="F78" s="7">
        <f t="shared" ref="F78:F84" si="2">D78+E78</f>
        <v>3000</v>
      </c>
      <c r="G78" s="7" t="s">
        <v>159</v>
      </c>
      <c r="H78" s="7">
        <v>18.3</v>
      </c>
      <c r="I78" s="7">
        <v>19.3</v>
      </c>
      <c r="J78" s="7" t="s">
        <v>48</v>
      </c>
      <c r="K78" s="7">
        <v>3.9E-2</v>
      </c>
      <c r="L78" s="7"/>
    </row>
    <row r="79" spans="1:12" x14ac:dyDescent="0.15">
      <c r="B79" s="7"/>
      <c r="C79" s="7"/>
      <c r="D79" s="7">
        <v>3000</v>
      </c>
      <c r="E79" s="7"/>
      <c r="F79" s="7">
        <f t="shared" si="2"/>
        <v>3000</v>
      </c>
      <c r="G79" s="7" t="s">
        <v>160</v>
      </c>
      <c r="H79" s="7">
        <v>18.3</v>
      </c>
      <c r="I79" s="7">
        <v>19.3</v>
      </c>
      <c r="J79" s="7" t="s">
        <v>48</v>
      </c>
      <c r="K79" s="7">
        <v>3.9E-2</v>
      </c>
      <c r="L79" s="7"/>
    </row>
    <row r="80" spans="1:12" x14ac:dyDescent="0.15">
      <c r="B80" s="7"/>
      <c r="C80" s="7"/>
      <c r="D80" s="7">
        <v>3000</v>
      </c>
      <c r="E80" s="7"/>
      <c r="F80" s="7">
        <f t="shared" si="2"/>
        <v>3000</v>
      </c>
      <c r="G80" s="7" t="s">
        <v>161</v>
      </c>
      <c r="H80" s="7">
        <v>18.3</v>
      </c>
      <c r="I80" s="7">
        <v>19.3</v>
      </c>
      <c r="J80" s="7" t="s">
        <v>48</v>
      </c>
      <c r="K80" s="7">
        <v>3.9E-2</v>
      </c>
      <c r="L80" s="7"/>
    </row>
    <row r="81" spans="1:12" x14ac:dyDescent="0.15">
      <c r="B81" s="7"/>
      <c r="C81" s="7"/>
      <c r="D81" s="7">
        <v>3000</v>
      </c>
      <c r="E81" s="7"/>
      <c r="F81" s="7">
        <f t="shared" si="2"/>
        <v>3000</v>
      </c>
      <c r="G81" s="7" t="s">
        <v>162</v>
      </c>
      <c r="H81" s="7">
        <v>18.3</v>
      </c>
      <c r="I81" s="7">
        <v>19.3</v>
      </c>
      <c r="J81" s="7" t="s">
        <v>48</v>
      </c>
      <c r="K81" s="7">
        <v>3.9E-2</v>
      </c>
      <c r="L81" s="7"/>
    </row>
    <row r="82" spans="1:12" x14ac:dyDescent="0.15">
      <c r="B82" s="7"/>
      <c r="C82" s="7"/>
      <c r="D82" s="7">
        <v>3000</v>
      </c>
      <c r="E82" s="7"/>
      <c r="F82" s="7">
        <f t="shared" si="2"/>
        <v>3000</v>
      </c>
      <c r="G82" s="7" t="s">
        <v>163</v>
      </c>
      <c r="H82" s="7">
        <v>18.3</v>
      </c>
      <c r="I82" s="7">
        <v>19.3</v>
      </c>
      <c r="J82" s="7" t="s">
        <v>48</v>
      </c>
      <c r="K82" s="7">
        <v>3.9E-2</v>
      </c>
      <c r="L82" s="7"/>
    </row>
    <row r="83" spans="1:12" x14ac:dyDescent="0.15">
      <c r="B83" s="7"/>
      <c r="C83" s="7"/>
      <c r="D83" s="7">
        <v>3000</v>
      </c>
      <c r="E83" s="7"/>
      <c r="F83" s="7">
        <f t="shared" si="2"/>
        <v>3000</v>
      </c>
      <c r="G83" s="7" t="s">
        <v>164</v>
      </c>
      <c r="H83" s="7">
        <v>18.3</v>
      </c>
      <c r="I83" s="7">
        <v>19.3</v>
      </c>
      <c r="J83" s="7" t="s">
        <v>48</v>
      </c>
      <c r="K83" s="7">
        <v>3.9E-2</v>
      </c>
      <c r="L83" s="7"/>
    </row>
    <row r="84" spans="1:12" x14ac:dyDescent="0.15">
      <c r="B84" s="7"/>
      <c r="C84" s="7"/>
      <c r="D84" s="7">
        <v>3020</v>
      </c>
      <c r="E84" s="7">
        <v>600</v>
      </c>
      <c r="F84" s="7">
        <f t="shared" si="2"/>
        <v>3620</v>
      </c>
      <c r="G84" s="7" t="s">
        <v>165</v>
      </c>
      <c r="H84" s="7">
        <v>18.8</v>
      </c>
      <c r="I84" s="7">
        <v>19.8</v>
      </c>
      <c r="J84" s="7" t="s">
        <v>48</v>
      </c>
      <c r="K84" s="7">
        <v>3.9E-2</v>
      </c>
      <c r="L84" s="7"/>
    </row>
    <row r="85" spans="1:12" x14ac:dyDescent="0.15">
      <c r="A85" t="s">
        <v>34</v>
      </c>
      <c r="D85">
        <f>SUM(D77:D84)</f>
        <v>24020</v>
      </c>
      <c r="E85">
        <f>SUM(E77:E84)</f>
        <v>600</v>
      </c>
      <c r="F85">
        <f>SUM(F77:F84)</f>
        <v>24620</v>
      </c>
      <c r="G85">
        <v>8</v>
      </c>
      <c r="H85">
        <f>SUM(H77:H84)</f>
        <v>146.9</v>
      </c>
      <c r="I85">
        <f>SUM(I77:I84)</f>
        <v>154.9</v>
      </c>
      <c r="K85">
        <f>SUM(K77:K84)</f>
        <v>0.312</v>
      </c>
    </row>
  </sheetData>
  <mergeCells count="25">
    <mergeCell ref="A1:K1"/>
    <mergeCell ref="A2:C2"/>
    <mergeCell ref="D2:K2"/>
    <mergeCell ref="A14:K14"/>
    <mergeCell ref="A15:C15"/>
    <mergeCell ref="D15:K15"/>
    <mergeCell ref="A64:C65"/>
    <mergeCell ref="D64:L65"/>
    <mergeCell ref="A44:K44"/>
    <mergeCell ref="A45:C45"/>
    <mergeCell ref="D45:K45"/>
    <mergeCell ref="A62:K62"/>
    <mergeCell ref="A63:C63"/>
    <mergeCell ref="D63:K63"/>
    <mergeCell ref="A3:C4"/>
    <mergeCell ref="D3:L4"/>
    <mergeCell ref="A16:C17"/>
    <mergeCell ref="D16:L17"/>
    <mergeCell ref="A46:C47"/>
    <mergeCell ref="D46:L47"/>
    <mergeCell ref="A74:C75"/>
    <mergeCell ref="D74:L75"/>
    <mergeCell ref="A72:K72"/>
    <mergeCell ref="A73:C73"/>
    <mergeCell ref="D73:K73"/>
  </mergeCells>
  <phoneticPr fontId="29" type="noConversion"/>
  <pageMargins left="0.55486111111111103" right="0.55486111111111103" top="1" bottom="1" header="0.5" footer="0.5"/>
  <pageSetup paperSize="168"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2"/>
    <pageSetUpPr fitToPage="1"/>
  </sheetPr>
  <dimension ref="A1:M24"/>
  <sheetViews>
    <sheetView workbookViewId="0">
      <selection activeCell="N17" sqref="N17"/>
    </sheetView>
  </sheetViews>
  <sheetFormatPr defaultColWidth="9" defaultRowHeight="13.5" x14ac:dyDescent="0.15"/>
  <cols>
    <col min="1" max="1" width="10.375" customWidth="1"/>
    <col min="2" max="2" width="38.75" customWidth="1"/>
    <col min="3" max="3" width="13.75" customWidth="1"/>
    <col min="4" max="4" width="8.375" customWidth="1"/>
    <col min="5" max="5" width="7.625" customWidth="1"/>
    <col min="6" max="6" width="8.75" customWidth="1"/>
    <col min="7" max="7" width="7.625" customWidth="1"/>
    <col min="8" max="9" width="8.625" customWidth="1"/>
    <col min="10" max="10" width="8.5" customWidth="1"/>
    <col min="11" max="11" width="9.375" customWidth="1"/>
    <col min="12" max="12" width="8.625" customWidth="1"/>
    <col min="13" max="13" width="6.375" customWidth="1"/>
  </cols>
  <sheetData>
    <row r="1" spans="1:13" ht="26.25" x14ac:dyDescent="0.15">
      <c r="A1" s="103" t="s">
        <v>0</v>
      </c>
      <c r="B1" s="104"/>
      <c r="C1" s="105"/>
      <c r="D1" s="105"/>
      <c r="E1" s="105"/>
      <c r="F1" s="105"/>
      <c r="G1" s="105"/>
      <c r="H1" s="103"/>
      <c r="I1" s="105"/>
      <c r="J1" s="105"/>
      <c r="K1" s="105"/>
      <c r="L1" s="105"/>
      <c r="M1" s="1"/>
    </row>
    <row r="2" spans="1:13" ht="26.25" x14ac:dyDescent="0.15">
      <c r="A2" s="103" t="s">
        <v>1</v>
      </c>
      <c r="B2" s="104"/>
      <c r="C2" s="105"/>
      <c r="D2" s="105"/>
      <c r="E2" s="105"/>
      <c r="F2" s="105"/>
      <c r="G2" s="105"/>
      <c r="H2" s="103"/>
      <c r="I2" s="105"/>
      <c r="J2" s="105"/>
      <c r="K2" s="105"/>
      <c r="L2" s="105"/>
      <c r="M2" s="1"/>
    </row>
    <row r="3" spans="1:13" ht="15" x14ac:dyDescent="0.15">
      <c r="A3" s="106" t="s">
        <v>2</v>
      </c>
      <c r="B3" s="107"/>
      <c r="C3" s="106"/>
      <c r="D3" s="106"/>
      <c r="E3" s="108">
        <v>45749</v>
      </c>
      <c r="F3" s="108"/>
      <c r="G3" s="108"/>
      <c r="H3" s="108"/>
      <c r="I3" s="108"/>
      <c r="J3" s="108"/>
      <c r="K3" s="108"/>
      <c r="L3" s="108"/>
      <c r="M3" s="1"/>
    </row>
    <row r="4" spans="1:13" x14ac:dyDescent="0.15">
      <c r="A4" s="109" t="s">
        <v>3</v>
      </c>
      <c r="B4" s="110"/>
      <c r="C4" s="111"/>
      <c r="D4" s="111"/>
      <c r="E4" s="112"/>
      <c r="F4" s="112"/>
      <c r="G4" s="112"/>
      <c r="H4" s="112"/>
      <c r="I4" s="112"/>
      <c r="J4" s="112"/>
      <c r="K4" s="112"/>
      <c r="L4" s="112"/>
      <c r="M4" s="112"/>
    </row>
    <row r="5" spans="1:13" x14ac:dyDescent="0.15">
      <c r="A5" s="111"/>
      <c r="B5" s="110"/>
      <c r="C5" s="111"/>
      <c r="D5" s="111"/>
      <c r="E5" s="112"/>
      <c r="F5" s="112"/>
      <c r="G5" s="112"/>
      <c r="H5" s="112"/>
      <c r="I5" s="112"/>
      <c r="J5" s="112"/>
      <c r="K5" s="112"/>
      <c r="L5" s="112"/>
      <c r="M5" s="112"/>
    </row>
    <row r="6" spans="1:13" ht="15" x14ac:dyDescent="0.15">
      <c r="A6" s="1"/>
      <c r="B6" s="4"/>
      <c r="C6" s="1"/>
      <c r="D6" s="1"/>
      <c r="E6" s="5"/>
      <c r="F6" s="6"/>
      <c r="G6" s="5"/>
      <c r="H6" s="5"/>
      <c r="I6" s="5"/>
      <c r="J6" s="5"/>
      <c r="K6" s="5"/>
      <c r="L6" s="5"/>
      <c r="M6" s="7"/>
    </row>
    <row r="7" spans="1:13" ht="38.25" x14ac:dyDescent="0.15">
      <c r="A7" s="8" t="s">
        <v>4</v>
      </c>
      <c r="B7" s="9" t="s">
        <v>5</v>
      </c>
      <c r="C7" s="9" t="s">
        <v>6</v>
      </c>
      <c r="D7" s="10" t="s">
        <v>7</v>
      </c>
      <c r="E7" s="11" t="s">
        <v>8</v>
      </c>
      <c r="F7" s="11" t="s">
        <v>9</v>
      </c>
      <c r="G7" s="11" t="s">
        <v>10</v>
      </c>
      <c r="H7" s="10" t="s">
        <v>11</v>
      </c>
      <c r="I7" s="12" t="s">
        <v>12</v>
      </c>
      <c r="J7" s="12" t="s">
        <v>13</v>
      </c>
      <c r="K7" s="12" t="s">
        <v>14</v>
      </c>
      <c r="L7" s="12" t="s">
        <v>15</v>
      </c>
      <c r="M7" s="12" t="s">
        <v>16</v>
      </c>
    </row>
    <row r="8" spans="1:13" ht="24.75" x14ac:dyDescent="0.15">
      <c r="A8" s="13" t="s">
        <v>17</v>
      </c>
      <c r="B8" s="14" t="s">
        <v>18</v>
      </c>
      <c r="C8" s="14" t="s">
        <v>19</v>
      </c>
      <c r="D8" s="15" t="s">
        <v>20</v>
      </c>
      <c r="E8" s="16" t="s">
        <v>21</v>
      </c>
      <c r="F8" s="17" t="s">
        <v>22</v>
      </c>
      <c r="G8" s="17" t="s">
        <v>23</v>
      </c>
      <c r="H8" s="18" t="s">
        <v>46</v>
      </c>
      <c r="I8" s="19" t="s">
        <v>25</v>
      </c>
      <c r="J8" s="19" t="s">
        <v>26</v>
      </c>
      <c r="K8" s="19" t="s">
        <v>27</v>
      </c>
      <c r="L8" s="19" t="s">
        <v>28</v>
      </c>
      <c r="M8" s="20" t="s">
        <v>29</v>
      </c>
    </row>
    <row r="9" spans="1:13" ht="27" x14ac:dyDescent="0.15">
      <c r="A9" s="7" t="s">
        <v>333</v>
      </c>
      <c r="B9" s="22" t="s">
        <v>334</v>
      </c>
      <c r="C9" s="7" t="s">
        <v>335</v>
      </c>
      <c r="D9" s="7" t="s">
        <v>33</v>
      </c>
      <c r="E9" s="7">
        <v>7756</v>
      </c>
      <c r="F9" s="7">
        <f t="shared" ref="F9:F11" si="0">G9-E9</f>
        <v>344</v>
      </c>
      <c r="G9" s="7">
        <v>8100</v>
      </c>
      <c r="H9" s="98" t="s">
        <v>47</v>
      </c>
      <c r="I9" s="94">
        <v>10.5</v>
      </c>
      <c r="J9" s="94">
        <v>11.5</v>
      </c>
      <c r="K9" s="94" t="s">
        <v>336</v>
      </c>
      <c r="L9" s="94">
        <f>0.4*0.3*0.22</f>
        <v>2.64E-2</v>
      </c>
      <c r="M9" s="7"/>
    </row>
    <row r="10" spans="1:13" ht="27" x14ac:dyDescent="0.15">
      <c r="A10" s="7" t="s">
        <v>333</v>
      </c>
      <c r="B10" s="22" t="s">
        <v>334</v>
      </c>
      <c r="C10" s="7" t="s">
        <v>335</v>
      </c>
      <c r="D10" s="7" t="s">
        <v>171</v>
      </c>
      <c r="E10" s="7">
        <v>17595</v>
      </c>
      <c r="F10" s="7">
        <f t="shared" si="0"/>
        <v>405</v>
      </c>
      <c r="G10" s="7">
        <v>18000</v>
      </c>
      <c r="H10" s="99"/>
      <c r="I10" s="95"/>
      <c r="J10" s="95"/>
      <c r="K10" s="95"/>
      <c r="L10" s="95"/>
      <c r="M10" s="7"/>
    </row>
    <row r="11" spans="1:13" ht="27" x14ac:dyDescent="0.15">
      <c r="A11" s="7" t="s">
        <v>333</v>
      </c>
      <c r="B11" s="22" t="s">
        <v>334</v>
      </c>
      <c r="C11" s="7" t="s">
        <v>335</v>
      </c>
      <c r="D11" s="7" t="s">
        <v>173</v>
      </c>
      <c r="E11" s="7">
        <v>21484</v>
      </c>
      <c r="F11" s="7">
        <f t="shared" si="0"/>
        <v>516</v>
      </c>
      <c r="G11" s="7">
        <v>22000</v>
      </c>
      <c r="H11" s="99"/>
      <c r="I11" s="95"/>
      <c r="J11" s="95"/>
      <c r="K11" s="95"/>
      <c r="L11" s="95"/>
      <c r="M11" s="7"/>
    </row>
    <row r="12" spans="1:13" ht="27" x14ac:dyDescent="0.15">
      <c r="A12" s="7" t="s">
        <v>333</v>
      </c>
      <c r="B12" s="22" t="s">
        <v>334</v>
      </c>
      <c r="C12" s="7" t="s">
        <v>335</v>
      </c>
      <c r="D12" s="73" t="s">
        <v>174</v>
      </c>
      <c r="E12" s="7">
        <v>21433</v>
      </c>
      <c r="F12" s="7">
        <f t="shared" ref="F12:F18" si="1">G12-E12</f>
        <v>567</v>
      </c>
      <c r="G12" s="7">
        <v>22000</v>
      </c>
      <c r="H12" s="99"/>
      <c r="I12" s="95"/>
      <c r="J12" s="95"/>
      <c r="K12" s="95"/>
      <c r="L12" s="95"/>
      <c r="M12" s="7"/>
    </row>
    <row r="13" spans="1:13" ht="27" x14ac:dyDescent="0.15">
      <c r="A13" s="7" t="s">
        <v>333</v>
      </c>
      <c r="B13" s="22" t="s">
        <v>334</v>
      </c>
      <c r="C13" s="7" t="s">
        <v>335</v>
      </c>
      <c r="D13" s="73" t="s">
        <v>175</v>
      </c>
      <c r="E13" s="7">
        <v>16176</v>
      </c>
      <c r="F13" s="7">
        <f t="shared" si="1"/>
        <v>574</v>
      </c>
      <c r="G13" s="7">
        <v>16750</v>
      </c>
      <c r="H13" s="99"/>
      <c r="I13" s="95"/>
      <c r="J13" s="95"/>
      <c r="K13" s="95"/>
      <c r="L13" s="95"/>
      <c r="M13" s="7"/>
    </row>
    <row r="14" spans="1:13" ht="27" x14ac:dyDescent="0.15">
      <c r="A14" s="7" t="s">
        <v>333</v>
      </c>
      <c r="B14" s="22" t="s">
        <v>334</v>
      </c>
      <c r="C14" s="7" t="s">
        <v>335</v>
      </c>
      <c r="D14" s="73" t="s">
        <v>176</v>
      </c>
      <c r="E14" s="7">
        <v>7710</v>
      </c>
      <c r="F14" s="7">
        <f t="shared" si="1"/>
        <v>540</v>
      </c>
      <c r="G14" s="7">
        <v>8250</v>
      </c>
      <c r="H14" s="99"/>
      <c r="I14" s="95"/>
      <c r="J14" s="95"/>
      <c r="K14" s="95"/>
      <c r="L14" s="95"/>
      <c r="M14" s="7"/>
    </row>
    <row r="15" spans="1:13" ht="40.5" x14ac:dyDescent="0.15">
      <c r="A15" s="7" t="s">
        <v>333</v>
      </c>
      <c r="B15" s="22" t="s">
        <v>337</v>
      </c>
      <c r="C15" s="7" t="s">
        <v>30</v>
      </c>
      <c r="D15" s="73" t="s">
        <v>212</v>
      </c>
      <c r="E15" s="7">
        <v>18763</v>
      </c>
      <c r="F15" s="7">
        <f t="shared" si="1"/>
        <v>437</v>
      </c>
      <c r="G15" s="7">
        <v>19200</v>
      </c>
      <c r="H15" s="99"/>
      <c r="I15" s="95"/>
      <c r="J15" s="95"/>
      <c r="K15" s="95"/>
      <c r="L15" s="95"/>
      <c r="M15" s="7"/>
    </row>
    <row r="16" spans="1:13" ht="40.5" x14ac:dyDescent="0.15">
      <c r="A16" s="7" t="s">
        <v>333</v>
      </c>
      <c r="B16" s="22" t="s">
        <v>337</v>
      </c>
      <c r="C16" s="7" t="s">
        <v>30</v>
      </c>
      <c r="D16" s="73" t="s">
        <v>31</v>
      </c>
      <c r="E16" s="7">
        <v>19357</v>
      </c>
      <c r="F16" s="7">
        <f t="shared" si="1"/>
        <v>643</v>
      </c>
      <c r="G16" s="7">
        <v>20000</v>
      </c>
      <c r="H16" s="99"/>
      <c r="I16" s="95"/>
      <c r="J16" s="95"/>
      <c r="K16" s="95"/>
      <c r="L16" s="95"/>
      <c r="M16" s="7"/>
    </row>
    <row r="17" spans="1:13" ht="40.5" x14ac:dyDescent="0.15">
      <c r="A17" s="7" t="s">
        <v>333</v>
      </c>
      <c r="B17" s="22" t="s">
        <v>337</v>
      </c>
      <c r="C17" s="7" t="s">
        <v>30</v>
      </c>
      <c r="D17" s="73" t="s">
        <v>35</v>
      </c>
      <c r="E17" s="7">
        <v>32648</v>
      </c>
      <c r="F17" s="7">
        <f t="shared" si="1"/>
        <v>352</v>
      </c>
      <c r="G17" s="7">
        <v>33000</v>
      </c>
      <c r="H17" s="99"/>
      <c r="I17" s="95"/>
      <c r="J17" s="95"/>
      <c r="K17" s="95"/>
      <c r="L17" s="95"/>
      <c r="M17" s="7"/>
    </row>
    <row r="18" spans="1:13" ht="40.5" x14ac:dyDescent="0.15">
      <c r="A18" s="7" t="s">
        <v>333</v>
      </c>
      <c r="B18" s="22" t="s">
        <v>337</v>
      </c>
      <c r="C18" s="7" t="s">
        <v>30</v>
      </c>
      <c r="D18" s="73" t="s">
        <v>36</v>
      </c>
      <c r="E18" s="7">
        <v>34548</v>
      </c>
      <c r="F18" s="7">
        <f t="shared" si="1"/>
        <v>452</v>
      </c>
      <c r="G18" s="7">
        <v>35000</v>
      </c>
      <c r="H18" s="100"/>
      <c r="I18" s="96"/>
      <c r="J18" s="96"/>
      <c r="K18" s="96"/>
      <c r="L18" s="96"/>
      <c r="M18" s="7"/>
    </row>
    <row r="19" spans="1:13" ht="40.5" x14ac:dyDescent="0.15">
      <c r="A19" s="7" t="s">
        <v>333</v>
      </c>
      <c r="B19" s="22" t="s">
        <v>338</v>
      </c>
      <c r="C19" s="7" t="s">
        <v>335</v>
      </c>
      <c r="D19" s="73" t="s">
        <v>33</v>
      </c>
      <c r="E19" s="7">
        <v>9489</v>
      </c>
      <c r="F19" s="7">
        <f t="shared" ref="F19:F24" si="2">G19-E19</f>
        <v>511</v>
      </c>
      <c r="G19" s="7">
        <v>10000</v>
      </c>
      <c r="H19" s="98" t="s">
        <v>49</v>
      </c>
      <c r="I19" s="94">
        <v>3.8</v>
      </c>
      <c r="J19" s="94">
        <v>4.5</v>
      </c>
      <c r="K19" s="94" t="s">
        <v>339</v>
      </c>
      <c r="L19" s="94">
        <f>0.35*0.25*0.2</f>
        <v>1.7500000000000002E-2</v>
      </c>
      <c r="M19" s="7"/>
    </row>
    <row r="20" spans="1:13" ht="40.5" x14ac:dyDescent="0.15">
      <c r="A20" s="7" t="s">
        <v>333</v>
      </c>
      <c r="B20" s="22" t="s">
        <v>338</v>
      </c>
      <c r="C20" s="7" t="s">
        <v>335</v>
      </c>
      <c r="D20" s="73" t="s">
        <v>171</v>
      </c>
      <c r="E20" s="7">
        <v>20146</v>
      </c>
      <c r="F20" s="7">
        <f t="shared" si="2"/>
        <v>454</v>
      </c>
      <c r="G20" s="7">
        <v>20600</v>
      </c>
      <c r="H20" s="99"/>
      <c r="I20" s="95"/>
      <c r="J20" s="95"/>
      <c r="K20" s="95"/>
      <c r="L20" s="95"/>
      <c r="M20" s="7"/>
    </row>
    <row r="21" spans="1:13" ht="40.5" x14ac:dyDescent="0.15">
      <c r="A21" s="7" t="s">
        <v>333</v>
      </c>
      <c r="B21" s="22" t="s">
        <v>338</v>
      </c>
      <c r="C21" s="7" t="s">
        <v>335</v>
      </c>
      <c r="D21" s="7" t="s">
        <v>173</v>
      </c>
      <c r="E21" s="7">
        <v>26345</v>
      </c>
      <c r="F21" s="7">
        <f t="shared" si="2"/>
        <v>655</v>
      </c>
      <c r="G21" s="7">
        <v>27000</v>
      </c>
      <c r="H21" s="99"/>
      <c r="I21" s="95"/>
      <c r="J21" s="95"/>
      <c r="K21" s="95"/>
      <c r="L21" s="95"/>
      <c r="M21" s="7"/>
    </row>
    <row r="22" spans="1:13" ht="40.5" x14ac:dyDescent="0.15">
      <c r="A22" s="7" t="s">
        <v>333</v>
      </c>
      <c r="B22" s="22" t="s">
        <v>338</v>
      </c>
      <c r="C22" s="7" t="s">
        <v>335</v>
      </c>
      <c r="D22" s="73" t="s">
        <v>174</v>
      </c>
      <c r="E22" s="7">
        <v>23086</v>
      </c>
      <c r="F22" s="7">
        <f t="shared" si="2"/>
        <v>414</v>
      </c>
      <c r="G22" s="7">
        <v>23500</v>
      </c>
      <c r="H22" s="99"/>
      <c r="I22" s="95"/>
      <c r="J22" s="95"/>
      <c r="K22" s="95"/>
      <c r="L22" s="95"/>
      <c r="M22" s="7"/>
    </row>
    <row r="23" spans="1:13" ht="40.5" x14ac:dyDescent="0.15">
      <c r="A23" s="7" t="s">
        <v>333</v>
      </c>
      <c r="B23" s="22" t="s">
        <v>338</v>
      </c>
      <c r="C23" s="7" t="s">
        <v>335</v>
      </c>
      <c r="D23" s="7" t="s">
        <v>175</v>
      </c>
      <c r="E23" s="7">
        <v>13947</v>
      </c>
      <c r="F23" s="7">
        <f t="shared" si="2"/>
        <v>553</v>
      </c>
      <c r="G23" s="7">
        <v>14500</v>
      </c>
      <c r="H23" s="99"/>
      <c r="I23" s="95"/>
      <c r="J23" s="95"/>
      <c r="K23" s="95"/>
      <c r="L23" s="95"/>
      <c r="M23" s="7"/>
    </row>
    <row r="24" spans="1:13" ht="40.5" x14ac:dyDescent="0.15">
      <c r="A24" s="7" t="s">
        <v>333</v>
      </c>
      <c r="B24" s="22" t="s">
        <v>338</v>
      </c>
      <c r="C24" s="7" t="s">
        <v>335</v>
      </c>
      <c r="D24" s="7" t="s">
        <v>176</v>
      </c>
      <c r="E24" s="7">
        <v>5763</v>
      </c>
      <c r="F24" s="7">
        <f t="shared" si="2"/>
        <v>487</v>
      </c>
      <c r="G24" s="7">
        <v>6250</v>
      </c>
      <c r="H24" s="100"/>
      <c r="I24" s="96"/>
      <c r="J24" s="96"/>
      <c r="K24" s="96"/>
      <c r="L24" s="96"/>
      <c r="M24" s="7"/>
    </row>
  </sheetData>
  <mergeCells count="16">
    <mergeCell ref="A1:L1"/>
    <mergeCell ref="A2:L2"/>
    <mergeCell ref="A3:D3"/>
    <mergeCell ref="E3:L3"/>
    <mergeCell ref="H9:H18"/>
    <mergeCell ref="K9:K18"/>
    <mergeCell ref="K19:K24"/>
    <mergeCell ref="L9:L18"/>
    <mergeCell ref="L19:L24"/>
    <mergeCell ref="A4:D5"/>
    <mergeCell ref="E4:M5"/>
    <mergeCell ref="H19:H24"/>
    <mergeCell ref="I9:I18"/>
    <mergeCell ref="I19:I24"/>
    <mergeCell ref="J9:J18"/>
    <mergeCell ref="J19:J24"/>
  </mergeCells>
  <phoneticPr fontId="29" type="noConversion"/>
  <pageMargins left="0.75" right="0.75" top="1" bottom="1" header="0.5" footer="0.5"/>
  <pageSetup paperSize="168" scale="91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L24"/>
  <sheetViews>
    <sheetView workbookViewId="0">
      <selection sqref="A1:L11"/>
    </sheetView>
  </sheetViews>
  <sheetFormatPr defaultColWidth="9" defaultRowHeight="13.5" x14ac:dyDescent="0.15"/>
  <cols>
    <col min="1" max="1" width="10.375" customWidth="1"/>
    <col min="2" max="2" width="16" customWidth="1"/>
    <col min="3" max="3" width="9.375" customWidth="1"/>
    <col min="12" max="12" width="16.625" customWidth="1"/>
  </cols>
  <sheetData>
    <row r="1" spans="1:12" ht="26.25" x14ac:dyDescent="0.15">
      <c r="A1" s="84" t="s">
        <v>1</v>
      </c>
      <c r="B1" s="85"/>
      <c r="C1" s="85"/>
      <c r="D1" s="85"/>
      <c r="E1" s="85"/>
      <c r="F1" s="85"/>
      <c r="G1" s="86"/>
      <c r="H1" s="85"/>
      <c r="I1" s="85"/>
      <c r="J1" s="85"/>
      <c r="K1" s="85"/>
      <c r="L1" s="41"/>
    </row>
    <row r="2" spans="1:12" ht="15" x14ac:dyDescent="0.15">
      <c r="A2" s="87" t="s">
        <v>2</v>
      </c>
      <c r="B2" s="87"/>
      <c r="C2" s="87"/>
      <c r="D2" s="88">
        <v>45784</v>
      </c>
      <c r="E2" s="88"/>
      <c r="F2" s="88"/>
      <c r="G2" s="89"/>
      <c r="H2" s="88"/>
      <c r="I2" s="88"/>
      <c r="J2" s="88"/>
      <c r="K2" s="88"/>
      <c r="L2" s="41"/>
    </row>
    <row r="3" spans="1:12" x14ac:dyDescent="0.15">
      <c r="A3" s="80" t="s">
        <v>3</v>
      </c>
      <c r="B3" s="81"/>
      <c r="C3" s="81"/>
      <c r="D3" s="82"/>
      <c r="E3" s="83"/>
      <c r="F3" s="83"/>
      <c r="G3" s="83"/>
      <c r="H3" s="83"/>
      <c r="I3" s="83"/>
      <c r="J3" s="83"/>
      <c r="K3" s="83"/>
      <c r="L3" s="83"/>
    </row>
    <row r="4" spans="1:12" x14ac:dyDescent="0.15">
      <c r="A4" s="81"/>
      <c r="B4" s="81"/>
      <c r="C4" s="81"/>
      <c r="D4" s="82"/>
      <c r="E4" s="83"/>
      <c r="F4" s="83"/>
      <c r="G4" s="83"/>
      <c r="H4" s="83"/>
      <c r="I4" s="83"/>
      <c r="J4" s="83"/>
      <c r="K4" s="83"/>
      <c r="L4" s="83"/>
    </row>
    <row r="5" spans="1:12" ht="24.75" x14ac:dyDescent="0.15">
      <c r="A5" s="42" t="s">
        <v>17</v>
      </c>
      <c r="B5" s="43" t="s">
        <v>18</v>
      </c>
      <c r="C5" s="44" t="s">
        <v>19</v>
      </c>
      <c r="D5" s="45" t="s">
        <v>21</v>
      </c>
      <c r="E5" s="46" t="s">
        <v>22</v>
      </c>
      <c r="F5" s="46" t="s">
        <v>23</v>
      </c>
      <c r="G5" s="47" t="s">
        <v>46</v>
      </c>
      <c r="H5" s="48" t="s">
        <v>25</v>
      </c>
      <c r="I5" s="48" t="s">
        <v>26</v>
      </c>
      <c r="J5" s="48" t="s">
        <v>27</v>
      </c>
      <c r="K5" s="48" t="s">
        <v>28</v>
      </c>
      <c r="L5" s="49" t="s">
        <v>29</v>
      </c>
    </row>
    <row r="6" spans="1:12" ht="40.5" x14ac:dyDescent="0.15">
      <c r="A6" s="7" t="s">
        <v>340</v>
      </c>
      <c r="B6" s="7" t="s">
        <v>103</v>
      </c>
      <c r="C6" s="50" t="s">
        <v>341</v>
      </c>
      <c r="D6" s="7">
        <v>6300</v>
      </c>
      <c r="E6" s="7"/>
      <c r="F6" s="7">
        <f t="shared" ref="F6:F14" si="0">D6+E6</f>
        <v>6300</v>
      </c>
      <c r="G6" s="51" t="s">
        <v>50</v>
      </c>
      <c r="H6" s="7">
        <v>21</v>
      </c>
      <c r="I6" s="7">
        <v>22</v>
      </c>
      <c r="J6" s="7" t="s">
        <v>48</v>
      </c>
      <c r="K6" s="7">
        <v>3.9E-2</v>
      </c>
      <c r="L6" s="22" t="s">
        <v>342</v>
      </c>
    </row>
    <row r="7" spans="1:12" x14ac:dyDescent="0.15">
      <c r="D7" s="7">
        <v>6300</v>
      </c>
      <c r="E7" s="7"/>
      <c r="F7" s="7">
        <f t="shared" si="0"/>
        <v>6300</v>
      </c>
      <c r="G7" s="7" t="s">
        <v>51</v>
      </c>
      <c r="H7" s="7">
        <v>21</v>
      </c>
      <c r="I7" s="7">
        <v>22</v>
      </c>
      <c r="J7" s="7" t="s">
        <v>48</v>
      </c>
      <c r="K7" s="7">
        <v>3.9E-2</v>
      </c>
      <c r="L7" s="7"/>
    </row>
    <row r="8" spans="1:12" x14ac:dyDescent="0.15">
      <c r="D8" s="7">
        <v>6300</v>
      </c>
      <c r="E8" s="7"/>
      <c r="F8" s="7">
        <f t="shared" si="0"/>
        <v>6300</v>
      </c>
      <c r="G8" s="7" t="s">
        <v>52</v>
      </c>
      <c r="H8" s="7">
        <v>21</v>
      </c>
      <c r="I8" s="7">
        <v>22</v>
      </c>
      <c r="J8" s="7" t="s">
        <v>48</v>
      </c>
      <c r="K8" s="7">
        <v>3.9E-2</v>
      </c>
      <c r="L8" s="7"/>
    </row>
    <row r="9" spans="1:12" x14ac:dyDescent="0.15">
      <c r="D9" s="7">
        <v>6300</v>
      </c>
      <c r="E9" s="7"/>
      <c r="F9" s="7">
        <f t="shared" si="0"/>
        <v>6300</v>
      </c>
      <c r="G9" s="7" t="s">
        <v>53</v>
      </c>
      <c r="H9" s="7">
        <v>21</v>
      </c>
      <c r="I9" s="7">
        <v>22</v>
      </c>
      <c r="J9" s="7" t="s">
        <v>48</v>
      </c>
      <c r="K9" s="7">
        <v>3.9E-2</v>
      </c>
      <c r="L9" s="7"/>
    </row>
    <row r="10" spans="1:12" x14ac:dyDescent="0.15">
      <c r="D10" s="7">
        <v>6300</v>
      </c>
      <c r="E10" s="7"/>
      <c r="F10" s="7">
        <f t="shared" si="0"/>
        <v>6300</v>
      </c>
      <c r="G10" s="7" t="s">
        <v>54</v>
      </c>
      <c r="H10" s="7">
        <v>21</v>
      </c>
      <c r="I10" s="7">
        <v>22</v>
      </c>
      <c r="J10" s="7" t="s">
        <v>48</v>
      </c>
      <c r="K10" s="7">
        <v>3.9E-2</v>
      </c>
      <c r="L10" s="7"/>
    </row>
    <row r="11" spans="1:12" x14ac:dyDescent="0.15">
      <c r="D11" s="7">
        <v>6300</v>
      </c>
      <c r="E11" s="7"/>
      <c r="F11" s="7">
        <f t="shared" si="0"/>
        <v>6300</v>
      </c>
      <c r="G11" s="7" t="s">
        <v>55</v>
      </c>
      <c r="H11" s="7">
        <v>21</v>
      </c>
      <c r="I11" s="7">
        <v>22</v>
      </c>
      <c r="J11" s="7" t="s">
        <v>48</v>
      </c>
      <c r="K11" s="7">
        <v>3.9E-2</v>
      </c>
      <c r="L11" s="7"/>
    </row>
    <row r="12" spans="1:12" x14ac:dyDescent="0.15">
      <c r="D12" s="7">
        <v>6300</v>
      </c>
      <c r="E12" s="7"/>
      <c r="F12" s="7">
        <f t="shared" si="0"/>
        <v>6300</v>
      </c>
      <c r="G12" s="7" t="s">
        <v>56</v>
      </c>
      <c r="H12" s="7">
        <v>21</v>
      </c>
      <c r="I12" s="7">
        <v>22</v>
      </c>
      <c r="J12" s="7" t="s">
        <v>48</v>
      </c>
      <c r="K12" s="7">
        <v>3.9E-2</v>
      </c>
      <c r="L12" s="7"/>
    </row>
    <row r="13" spans="1:12" x14ac:dyDescent="0.15">
      <c r="D13" s="7">
        <v>6300</v>
      </c>
      <c r="E13" s="7"/>
      <c r="F13" s="7">
        <f t="shared" si="0"/>
        <v>6300</v>
      </c>
      <c r="G13" s="7" t="s">
        <v>57</v>
      </c>
      <c r="H13" s="7">
        <v>21</v>
      </c>
      <c r="I13" s="7">
        <v>22</v>
      </c>
      <c r="J13" s="7" t="s">
        <v>48</v>
      </c>
      <c r="K13" s="7">
        <v>3.9E-2</v>
      </c>
      <c r="L13" s="7"/>
    </row>
    <row r="14" spans="1:12" x14ac:dyDescent="0.15">
      <c r="D14" s="7">
        <v>4448</v>
      </c>
      <c r="E14" s="7"/>
      <c r="F14" s="7">
        <f t="shared" si="0"/>
        <v>4448</v>
      </c>
      <c r="G14" s="7" t="s">
        <v>58</v>
      </c>
      <c r="H14" s="7">
        <v>15</v>
      </c>
      <c r="I14" s="7">
        <v>16</v>
      </c>
      <c r="J14" s="7" t="s">
        <v>48</v>
      </c>
      <c r="K14" s="7">
        <v>3.9E-2</v>
      </c>
      <c r="L14" s="7"/>
    </row>
    <row r="15" spans="1:12" x14ac:dyDescent="0.15">
      <c r="A15" t="s">
        <v>34</v>
      </c>
      <c r="D15">
        <f>SUM(D6:D14)</f>
        <v>54848</v>
      </c>
      <c r="F15">
        <f>SUM(F6:F14)</f>
        <v>54848</v>
      </c>
      <c r="H15">
        <f>SUM(H6:H14)</f>
        <v>183</v>
      </c>
      <c r="I15">
        <f>SUM(I6:I14)</f>
        <v>192</v>
      </c>
      <c r="K15">
        <f>SUM(K6:K14)</f>
        <v>0.35099999999999998</v>
      </c>
    </row>
    <row r="17" spans="1:12" ht="26.25" x14ac:dyDescent="0.15">
      <c r="A17" s="84" t="s">
        <v>1</v>
      </c>
      <c r="B17" s="85"/>
      <c r="C17" s="85"/>
      <c r="D17" s="85"/>
      <c r="E17" s="85"/>
      <c r="F17" s="85"/>
      <c r="G17" s="86"/>
      <c r="H17" s="85"/>
      <c r="I17" s="85"/>
      <c r="J17" s="85"/>
      <c r="K17" s="85"/>
      <c r="L17" s="41"/>
    </row>
    <row r="18" spans="1:12" ht="15" x14ac:dyDescent="0.15">
      <c r="A18" s="87" t="s">
        <v>2</v>
      </c>
      <c r="B18" s="87"/>
      <c r="C18" s="87"/>
      <c r="D18" s="88">
        <v>45784</v>
      </c>
      <c r="E18" s="88"/>
      <c r="F18" s="88"/>
      <c r="G18" s="89"/>
      <c r="H18" s="88"/>
      <c r="I18" s="88"/>
      <c r="J18" s="88"/>
      <c r="K18" s="88"/>
      <c r="L18" s="41"/>
    </row>
    <row r="19" spans="1:12" x14ac:dyDescent="0.15">
      <c r="A19" s="80" t="s">
        <v>3</v>
      </c>
      <c r="B19" s="81"/>
      <c r="C19" s="81"/>
      <c r="D19" s="82"/>
      <c r="E19" s="83"/>
      <c r="F19" s="83"/>
      <c r="G19" s="83"/>
      <c r="H19" s="83"/>
      <c r="I19" s="83"/>
      <c r="J19" s="83"/>
      <c r="K19" s="83"/>
      <c r="L19" s="83"/>
    </row>
    <row r="20" spans="1:12" x14ac:dyDescent="0.15">
      <c r="A20" s="81"/>
      <c r="B20" s="81"/>
      <c r="C20" s="81"/>
      <c r="D20" s="82"/>
      <c r="E20" s="83"/>
      <c r="F20" s="83"/>
      <c r="G20" s="83"/>
      <c r="H20" s="83"/>
      <c r="I20" s="83"/>
      <c r="J20" s="83"/>
      <c r="K20" s="83"/>
      <c r="L20" s="83"/>
    </row>
    <row r="21" spans="1:12" ht="24.75" x14ac:dyDescent="0.15">
      <c r="A21" s="42" t="s">
        <v>17</v>
      </c>
      <c r="B21" s="43" t="s">
        <v>18</v>
      </c>
      <c r="C21" s="44" t="s">
        <v>19</v>
      </c>
      <c r="D21" s="45" t="s">
        <v>21</v>
      </c>
      <c r="E21" s="46" t="s">
        <v>22</v>
      </c>
      <c r="F21" s="46" t="s">
        <v>23</v>
      </c>
      <c r="G21" s="47" t="s">
        <v>46</v>
      </c>
      <c r="H21" s="48" t="s">
        <v>25</v>
      </c>
      <c r="I21" s="48" t="s">
        <v>26</v>
      </c>
      <c r="J21" s="48" t="s">
        <v>27</v>
      </c>
      <c r="K21" s="48" t="s">
        <v>28</v>
      </c>
      <c r="L21" s="49" t="s">
        <v>29</v>
      </c>
    </row>
    <row r="22" spans="1:12" ht="40.5" x14ac:dyDescent="0.15">
      <c r="A22" s="7" t="s">
        <v>340</v>
      </c>
      <c r="B22" s="7" t="s">
        <v>103</v>
      </c>
      <c r="C22" s="50" t="s">
        <v>341</v>
      </c>
      <c r="D22" s="7">
        <v>6300</v>
      </c>
      <c r="E22" s="7"/>
      <c r="F22" s="7">
        <f>D22+E22</f>
        <v>6300</v>
      </c>
      <c r="G22" s="51" t="s">
        <v>47</v>
      </c>
      <c r="H22" s="7">
        <v>21</v>
      </c>
      <c r="I22" s="7">
        <v>22</v>
      </c>
      <c r="J22" s="7" t="s">
        <v>48</v>
      </c>
      <c r="K22" s="7">
        <v>3.9E-2</v>
      </c>
      <c r="L22" s="22" t="s">
        <v>343</v>
      </c>
    </row>
    <row r="23" spans="1:12" x14ac:dyDescent="0.15">
      <c r="D23" s="7">
        <v>1748</v>
      </c>
      <c r="E23" s="7"/>
      <c r="F23" s="7">
        <f>D23+E23</f>
        <v>1748</v>
      </c>
      <c r="G23" s="7" t="s">
        <v>49</v>
      </c>
      <c r="H23" s="7">
        <v>7</v>
      </c>
      <c r="I23" s="7">
        <v>8</v>
      </c>
      <c r="J23" s="7" t="s">
        <v>48</v>
      </c>
      <c r="K23" s="7">
        <v>3.9E-2</v>
      </c>
      <c r="L23" s="7"/>
    </row>
    <row r="24" spans="1:12" x14ac:dyDescent="0.15">
      <c r="A24" t="s">
        <v>34</v>
      </c>
      <c r="D24">
        <f>SUM(D22:D23)</f>
        <v>8048</v>
      </c>
      <c r="F24">
        <f>SUM(F22:F23)</f>
        <v>8048</v>
      </c>
      <c r="H24">
        <f>SUM(H22:H23)</f>
        <v>28</v>
      </c>
      <c r="I24">
        <f>SUM(I22:I23)</f>
        <v>30</v>
      </c>
      <c r="K24">
        <f>SUM(K22:K23)</f>
        <v>7.8E-2</v>
      </c>
    </row>
  </sheetData>
  <mergeCells count="10">
    <mergeCell ref="A19:C20"/>
    <mergeCell ref="D19:L20"/>
    <mergeCell ref="A1:K1"/>
    <mergeCell ref="A2:C2"/>
    <mergeCell ref="D2:K2"/>
    <mergeCell ref="A17:K17"/>
    <mergeCell ref="A18:C18"/>
    <mergeCell ref="D18:K18"/>
    <mergeCell ref="A3:C4"/>
    <mergeCell ref="D3:L4"/>
  </mergeCells>
  <phoneticPr fontId="29" type="noConversion"/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M12"/>
  <sheetViews>
    <sheetView workbookViewId="0">
      <selection sqref="A1:M12"/>
    </sheetView>
  </sheetViews>
  <sheetFormatPr defaultColWidth="9" defaultRowHeight="13.5" x14ac:dyDescent="0.15"/>
  <cols>
    <col min="1" max="1" width="10.375" customWidth="1"/>
    <col min="2" max="2" width="25" customWidth="1"/>
    <col min="3" max="3" width="13.75" customWidth="1"/>
    <col min="12" max="12" width="9.375"/>
  </cols>
  <sheetData>
    <row r="1" spans="1:13" ht="26.25" x14ac:dyDescent="0.15">
      <c r="A1" s="103" t="s">
        <v>0</v>
      </c>
      <c r="B1" s="104"/>
      <c r="C1" s="105"/>
      <c r="D1" s="105"/>
      <c r="E1" s="105"/>
      <c r="F1" s="105"/>
      <c r="G1" s="105"/>
      <c r="H1" s="103"/>
      <c r="I1" s="105"/>
      <c r="J1" s="105"/>
      <c r="K1" s="105"/>
      <c r="L1" s="105"/>
      <c r="M1" s="1"/>
    </row>
    <row r="2" spans="1:13" ht="26.25" x14ac:dyDescent="0.15">
      <c r="A2" s="103" t="s">
        <v>1</v>
      </c>
      <c r="B2" s="104"/>
      <c r="C2" s="105"/>
      <c r="D2" s="105"/>
      <c r="E2" s="105"/>
      <c r="F2" s="105"/>
      <c r="G2" s="105"/>
      <c r="H2" s="103"/>
      <c r="I2" s="105"/>
      <c r="J2" s="105"/>
      <c r="K2" s="105"/>
      <c r="L2" s="105"/>
      <c r="M2" s="1"/>
    </row>
    <row r="3" spans="1:13" ht="15" x14ac:dyDescent="0.15">
      <c r="A3" s="106" t="s">
        <v>2</v>
      </c>
      <c r="B3" s="107"/>
      <c r="C3" s="106"/>
      <c r="D3" s="106"/>
      <c r="E3" s="108">
        <v>45783</v>
      </c>
      <c r="F3" s="108"/>
      <c r="G3" s="108"/>
      <c r="H3" s="108"/>
      <c r="I3" s="108"/>
      <c r="J3" s="108"/>
      <c r="K3" s="108"/>
      <c r="L3" s="108"/>
      <c r="M3" s="1"/>
    </row>
    <row r="4" spans="1:13" x14ac:dyDescent="0.15">
      <c r="A4" s="109" t="s">
        <v>3</v>
      </c>
      <c r="B4" s="110"/>
      <c r="C4" s="111"/>
      <c r="D4" s="111"/>
      <c r="E4" s="112"/>
      <c r="F4" s="112"/>
      <c r="G4" s="112"/>
      <c r="H4" s="112"/>
      <c r="I4" s="112"/>
      <c r="J4" s="112"/>
      <c r="K4" s="112"/>
      <c r="L4" s="112"/>
      <c r="M4" s="112"/>
    </row>
    <row r="5" spans="1:13" x14ac:dyDescent="0.15">
      <c r="A5" s="111"/>
      <c r="B5" s="110"/>
      <c r="C5" s="111"/>
      <c r="D5" s="111"/>
      <c r="E5" s="112"/>
      <c r="F5" s="112"/>
      <c r="G5" s="112"/>
      <c r="H5" s="112"/>
      <c r="I5" s="112"/>
      <c r="J5" s="112"/>
      <c r="K5" s="112"/>
      <c r="L5" s="112"/>
      <c r="M5" s="112"/>
    </row>
    <row r="6" spans="1:13" ht="15" x14ac:dyDescent="0.15">
      <c r="A6" s="1"/>
      <c r="B6" s="4"/>
      <c r="C6" s="1"/>
      <c r="D6" s="1"/>
      <c r="E6" s="5"/>
      <c r="F6" s="6"/>
      <c r="G6" s="5"/>
      <c r="H6" s="5"/>
      <c r="I6" s="5"/>
      <c r="J6" s="5"/>
      <c r="K6" s="5"/>
      <c r="L6" s="5"/>
      <c r="M6" s="7"/>
    </row>
    <row r="7" spans="1:13" ht="38.25" x14ac:dyDescent="0.15">
      <c r="A7" s="8" t="s">
        <v>4</v>
      </c>
      <c r="B7" s="9" t="s">
        <v>5</v>
      </c>
      <c r="C7" s="9" t="s">
        <v>6</v>
      </c>
      <c r="D7" s="10" t="s">
        <v>7</v>
      </c>
      <c r="E7" s="11" t="s">
        <v>8</v>
      </c>
      <c r="F7" s="11" t="s">
        <v>9</v>
      </c>
      <c r="G7" s="11" t="s">
        <v>10</v>
      </c>
      <c r="H7" s="10" t="s">
        <v>11</v>
      </c>
      <c r="I7" s="12" t="s">
        <v>12</v>
      </c>
      <c r="J7" s="12" t="s">
        <v>13</v>
      </c>
      <c r="K7" s="12" t="s">
        <v>14</v>
      </c>
      <c r="L7" s="12" t="s">
        <v>15</v>
      </c>
      <c r="M7" s="12" t="s">
        <v>16</v>
      </c>
    </row>
    <row r="8" spans="1:13" ht="24.75" x14ac:dyDescent="0.15">
      <c r="A8" s="13" t="s">
        <v>17</v>
      </c>
      <c r="B8" s="14" t="s">
        <v>18</v>
      </c>
      <c r="C8" s="14" t="s">
        <v>19</v>
      </c>
      <c r="D8" s="15" t="s">
        <v>20</v>
      </c>
      <c r="E8" s="16" t="s">
        <v>21</v>
      </c>
      <c r="F8" s="17" t="s">
        <v>22</v>
      </c>
      <c r="G8" s="17" t="s">
        <v>23</v>
      </c>
      <c r="H8" s="18" t="s">
        <v>46</v>
      </c>
      <c r="I8" s="19" t="s">
        <v>25</v>
      </c>
      <c r="J8" s="19" t="s">
        <v>26</v>
      </c>
      <c r="K8" s="19" t="s">
        <v>27</v>
      </c>
      <c r="L8" s="19" t="s">
        <v>28</v>
      </c>
      <c r="M8" s="20" t="s">
        <v>29</v>
      </c>
    </row>
    <row r="9" spans="1:13" ht="27" x14ac:dyDescent="0.15">
      <c r="A9" s="7" t="s">
        <v>340</v>
      </c>
      <c r="B9" s="22" t="s">
        <v>344</v>
      </c>
      <c r="C9" s="7" t="s">
        <v>30</v>
      </c>
      <c r="D9" s="7" t="s">
        <v>212</v>
      </c>
      <c r="E9" s="7">
        <v>7135</v>
      </c>
      <c r="F9" s="7">
        <f>G9-E9</f>
        <v>365</v>
      </c>
      <c r="G9" s="7">
        <v>7500</v>
      </c>
      <c r="H9" s="98" t="s">
        <v>32</v>
      </c>
      <c r="I9" s="94">
        <v>4</v>
      </c>
      <c r="J9" s="94">
        <v>4.4000000000000004</v>
      </c>
      <c r="K9" s="94" t="s">
        <v>261</v>
      </c>
      <c r="L9" s="94">
        <v>1.4874999999999999E-2</v>
      </c>
      <c r="M9" s="7"/>
    </row>
    <row r="10" spans="1:13" ht="27" x14ac:dyDescent="0.15">
      <c r="A10" s="7" t="s">
        <v>340</v>
      </c>
      <c r="B10" s="22" t="s">
        <v>344</v>
      </c>
      <c r="C10" s="7" t="s">
        <v>30</v>
      </c>
      <c r="D10" s="7" t="s">
        <v>31</v>
      </c>
      <c r="E10" s="7">
        <v>15599</v>
      </c>
      <c r="F10" s="7">
        <f>G10-E10</f>
        <v>401</v>
      </c>
      <c r="G10" s="7">
        <v>16000</v>
      </c>
      <c r="H10" s="99"/>
      <c r="I10" s="95"/>
      <c r="J10" s="95"/>
      <c r="K10" s="95"/>
      <c r="L10" s="95"/>
      <c r="M10" s="7"/>
    </row>
    <row r="11" spans="1:13" ht="27" x14ac:dyDescent="0.15">
      <c r="A11" s="7" t="s">
        <v>340</v>
      </c>
      <c r="B11" s="22" t="s">
        <v>344</v>
      </c>
      <c r="C11" s="7" t="s">
        <v>30</v>
      </c>
      <c r="D11" s="7" t="s">
        <v>35</v>
      </c>
      <c r="E11" s="7">
        <v>22707</v>
      </c>
      <c r="F11" s="7">
        <f>G11-E11</f>
        <v>293</v>
      </c>
      <c r="G11" s="7">
        <v>23000</v>
      </c>
      <c r="H11" s="99"/>
      <c r="I11" s="95"/>
      <c r="J11" s="95"/>
      <c r="K11" s="95"/>
      <c r="L11" s="95"/>
      <c r="M11" s="7"/>
    </row>
    <row r="12" spans="1:13" ht="27" x14ac:dyDescent="0.15">
      <c r="A12" s="7" t="s">
        <v>340</v>
      </c>
      <c r="B12" s="22" t="s">
        <v>344</v>
      </c>
      <c r="C12" s="7" t="s">
        <v>30</v>
      </c>
      <c r="D12" s="7" t="s">
        <v>36</v>
      </c>
      <c r="E12" s="7">
        <v>16351</v>
      </c>
      <c r="F12" s="7">
        <f>G12-E12</f>
        <v>449</v>
      </c>
      <c r="G12" s="7">
        <v>16800</v>
      </c>
      <c r="H12" s="100"/>
      <c r="I12" s="96"/>
      <c r="J12" s="96"/>
      <c r="K12" s="96"/>
      <c r="L12" s="96"/>
      <c r="M12" s="7"/>
    </row>
  </sheetData>
  <mergeCells count="11">
    <mergeCell ref="A1:L1"/>
    <mergeCell ref="A2:L2"/>
    <mergeCell ref="A3:D3"/>
    <mergeCell ref="E3:L3"/>
    <mergeCell ref="H9:H12"/>
    <mergeCell ref="I9:I12"/>
    <mergeCell ref="J9:J12"/>
    <mergeCell ref="K9:K12"/>
    <mergeCell ref="L9:L12"/>
    <mergeCell ref="A4:D5"/>
    <mergeCell ref="E4:M5"/>
  </mergeCells>
  <phoneticPr fontId="29" type="noConversion"/>
  <pageMargins left="0.75" right="0.75" top="1" bottom="1" header="0.5" footer="0.5"/>
  <pageSetup paperSize="168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M18"/>
  <sheetViews>
    <sheetView workbookViewId="0">
      <selection activeCell="L22" sqref="L22"/>
    </sheetView>
  </sheetViews>
  <sheetFormatPr defaultColWidth="9" defaultRowHeight="13.5" x14ac:dyDescent="0.15"/>
  <cols>
    <col min="1" max="1" width="10.375" customWidth="1"/>
    <col min="2" max="2" width="18.25" customWidth="1"/>
    <col min="12" max="12" width="23.75" customWidth="1"/>
  </cols>
  <sheetData>
    <row r="1" spans="1:13" ht="26.25" x14ac:dyDescent="0.15">
      <c r="A1" s="84" t="s">
        <v>1</v>
      </c>
      <c r="B1" s="85"/>
      <c r="C1" s="85"/>
      <c r="D1" s="85"/>
      <c r="E1" s="85"/>
      <c r="F1" s="85"/>
      <c r="G1" s="86"/>
      <c r="H1" s="85"/>
      <c r="I1" s="85"/>
      <c r="J1" s="85"/>
      <c r="K1" s="85"/>
      <c r="L1" s="41"/>
    </row>
    <row r="2" spans="1:13" ht="15" x14ac:dyDescent="0.15">
      <c r="A2" s="87" t="s">
        <v>2</v>
      </c>
      <c r="B2" s="87"/>
      <c r="C2" s="87"/>
      <c r="D2" s="88">
        <v>45784</v>
      </c>
      <c r="E2" s="88"/>
      <c r="F2" s="88"/>
      <c r="G2" s="89"/>
      <c r="H2" s="88"/>
      <c r="I2" s="88"/>
      <c r="J2" s="88"/>
      <c r="K2" s="88"/>
      <c r="L2" s="41"/>
    </row>
    <row r="3" spans="1:13" x14ac:dyDescent="0.15">
      <c r="A3" s="80" t="s">
        <v>3</v>
      </c>
      <c r="B3" s="81"/>
      <c r="C3" s="81"/>
      <c r="D3" s="82"/>
      <c r="E3" s="83"/>
      <c r="F3" s="83"/>
      <c r="G3" s="83"/>
      <c r="H3" s="83"/>
      <c r="I3" s="83"/>
      <c r="J3" s="83"/>
      <c r="K3" s="83"/>
      <c r="L3" s="83"/>
    </row>
    <row r="4" spans="1:13" x14ac:dyDescent="0.15">
      <c r="A4" s="81"/>
      <c r="B4" s="81"/>
      <c r="C4" s="81"/>
      <c r="D4" s="82"/>
      <c r="E4" s="83"/>
      <c r="F4" s="83"/>
      <c r="G4" s="83"/>
      <c r="H4" s="83"/>
      <c r="I4" s="83"/>
      <c r="J4" s="83"/>
      <c r="K4" s="83"/>
      <c r="L4" s="83"/>
    </row>
    <row r="5" spans="1:13" ht="24.75" x14ac:dyDescent="0.15">
      <c r="A5" s="42" t="s">
        <v>17</v>
      </c>
      <c r="B5" s="43" t="s">
        <v>18</v>
      </c>
      <c r="C5" s="44" t="s">
        <v>19</v>
      </c>
      <c r="D5" s="45" t="s">
        <v>21</v>
      </c>
      <c r="E5" s="46" t="s">
        <v>22</v>
      </c>
      <c r="F5" s="46" t="s">
        <v>23</v>
      </c>
      <c r="G5" s="47" t="s">
        <v>46</v>
      </c>
      <c r="H5" s="48" t="s">
        <v>25</v>
      </c>
      <c r="I5" s="48" t="s">
        <v>26</v>
      </c>
      <c r="J5" s="48" t="s">
        <v>27</v>
      </c>
      <c r="K5" s="48" t="s">
        <v>28</v>
      </c>
      <c r="L5" s="49" t="s">
        <v>29</v>
      </c>
    </row>
    <row r="6" spans="1:13" x14ac:dyDescent="0.15">
      <c r="A6" s="7" t="s">
        <v>345</v>
      </c>
      <c r="B6" s="7" t="s">
        <v>346</v>
      </c>
      <c r="C6" s="50" t="s">
        <v>347</v>
      </c>
      <c r="D6" s="7">
        <v>1588</v>
      </c>
      <c r="E6" s="7"/>
      <c r="F6" s="7">
        <v>1620</v>
      </c>
      <c r="G6" s="51" t="s">
        <v>32</v>
      </c>
      <c r="H6" s="7">
        <v>9</v>
      </c>
      <c r="I6" s="7">
        <v>10</v>
      </c>
      <c r="J6" s="7" t="s">
        <v>48</v>
      </c>
      <c r="K6" s="7">
        <v>3.9E-2</v>
      </c>
      <c r="L6" s="22" t="s">
        <v>348</v>
      </c>
      <c r="M6">
        <v>1588</v>
      </c>
    </row>
    <row r="7" spans="1:13" x14ac:dyDescent="0.15">
      <c r="A7" t="s">
        <v>34</v>
      </c>
      <c r="D7">
        <f>SUM(D6:D6)</f>
        <v>1588</v>
      </c>
      <c r="F7">
        <f>SUM(F6:F6)</f>
        <v>1620</v>
      </c>
      <c r="H7">
        <f>SUM(H6:H6)</f>
        <v>9</v>
      </c>
      <c r="I7">
        <f>SUM(I6:I6)</f>
        <v>10</v>
      </c>
      <c r="K7">
        <f>SUM(K6:K6)</f>
        <v>3.9E-2</v>
      </c>
    </row>
    <row r="9" spans="1:13" ht="26.25" x14ac:dyDescent="0.15">
      <c r="A9" s="84" t="s">
        <v>1</v>
      </c>
      <c r="B9" s="85"/>
      <c r="C9" s="85"/>
      <c r="D9" s="85"/>
      <c r="E9" s="85"/>
      <c r="F9" s="85"/>
      <c r="G9" s="86"/>
      <c r="H9" s="85"/>
      <c r="I9" s="85"/>
      <c r="J9" s="85"/>
      <c r="K9" s="85"/>
      <c r="L9" s="41"/>
    </row>
    <row r="10" spans="1:13" ht="15" x14ac:dyDescent="0.15">
      <c r="A10" s="87" t="s">
        <v>2</v>
      </c>
      <c r="B10" s="87"/>
      <c r="C10" s="87"/>
      <c r="D10" s="88">
        <v>45784</v>
      </c>
      <c r="E10" s="88"/>
      <c r="F10" s="88"/>
      <c r="G10" s="89"/>
      <c r="H10" s="88"/>
      <c r="I10" s="88"/>
      <c r="J10" s="88"/>
      <c r="K10" s="88"/>
      <c r="L10" s="41"/>
    </row>
    <row r="11" spans="1:13" x14ac:dyDescent="0.15">
      <c r="A11" s="80" t="s">
        <v>3</v>
      </c>
      <c r="B11" s="81"/>
      <c r="C11" s="81"/>
      <c r="D11" s="82"/>
      <c r="E11" s="83"/>
      <c r="F11" s="83"/>
      <c r="G11" s="83"/>
      <c r="H11" s="83"/>
      <c r="I11" s="83"/>
      <c r="J11" s="83"/>
      <c r="K11" s="83"/>
      <c r="L11" s="83"/>
    </row>
    <row r="12" spans="1:13" x14ac:dyDescent="0.15">
      <c r="A12" s="81"/>
      <c r="B12" s="81"/>
      <c r="C12" s="81"/>
      <c r="D12" s="82"/>
      <c r="E12" s="83"/>
      <c r="F12" s="83"/>
      <c r="G12" s="83"/>
      <c r="H12" s="83"/>
      <c r="I12" s="83"/>
      <c r="J12" s="83"/>
      <c r="K12" s="83"/>
      <c r="L12" s="83"/>
    </row>
    <row r="13" spans="1:13" ht="24.75" x14ac:dyDescent="0.15">
      <c r="A13" s="42" t="s">
        <v>17</v>
      </c>
      <c r="B13" s="43" t="s">
        <v>18</v>
      </c>
      <c r="C13" s="44" t="s">
        <v>19</v>
      </c>
      <c r="D13" s="45" t="s">
        <v>21</v>
      </c>
      <c r="E13" s="46" t="s">
        <v>22</v>
      </c>
      <c r="F13" s="46" t="s">
        <v>23</v>
      </c>
      <c r="G13" s="47" t="s">
        <v>46</v>
      </c>
      <c r="H13" s="48" t="s">
        <v>25</v>
      </c>
      <c r="I13" s="48" t="s">
        <v>26</v>
      </c>
      <c r="J13" s="48" t="s">
        <v>27</v>
      </c>
      <c r="K13" s="48" t="s">
        <v>28</v>
      </c>
      <c r="L13" s="49" t="s">
        <v>29</v>
      </c>
    </row>
    <row r="14" spans="1:13" x14ac:dyDescent="0.15">
      <c r="A14" s="7" t="s">
        <v>345</v>
      </c>
      <c r="B14" s="7" t="s">
        <v>109</v>
      </c>
      <c r="C14" s="50" t="s">
        <v>347</v>
      </c>
      <c r="D14" s="7">
        <v>3000</v>
      </c>
      <c r="E14" s="7"/>
      <c r="F14" s="7">
        <f>D14+E14</f>
        <v>3000</v>
      </c>
      <c r="G14" s="51" t="s">
        <v>90</v>
      </c>
      <c r="H14" s="7">
        <v>16.2</v>
      </c>
      <c r="I14" s="7">
        <v>17.2</v>
      </c>
      <c r="J14" s="7" t="s">
        <v>48</v>
      </c>
      <c r="K14" s="7">
        <v>3.9E-2</v>
      </c>
      <c r="L14" s="22" t="s">
        <v>349</v>
      </c>
      <c r="M14">
        <v>11228</v>
      </c>
    </row>
    <row r="15" spans="1:13" x14ac:dyDescent="0.15">
      <c r="D15" s="7">
        <v>3000</v>
      </c>
      <c r="E15" s="7"/>
      <c r="F15" s="7">
        <f>D15+E15</f>
        <v>3000</v>
      </c>
      <c r="G15" s="7" t="s">
        <v>91</v>
      </c>
      <c r="H15" s="7">
        <v>16.2</v>
      </c>
      <c r="I15" s="7">
        <v>17.2</v>
      </c>
      <c r="J15" s="7" t="s">
        <v>48</v>
      </c>
      <c r="K15" s="7">
        <v>3.9E-2</v>
      </c>
      <c r="L15" s="7"/>
    </row>
    <row r="16" spans="1:13" x14ac:dyDescent="0.15">
      <c r="D16" s="7">
        <v>3000</v>
      </c>
      <c r="E16" s="7"/>
      <c r="F16" s="7">
        <f>D16+E16</f>
        <v>3000</v>
      </c>
      <c r="G16" s="7" t="s">
        <v>92</v>
      </c>
      <c r="H16" s="7">
        <v>16.2</v>
      </c>
      <c r="I16" s="7">
        <v>17.2</v>
      </c>
      <c r="J16" s="7" t="s">
        <v>48</v>
      </c>
      <c r="K16" s="7">
        <v>3.9E-2</v>
      </c>
      <c r="L16" s="7"/>
    </row>
    <row r="17" spans="1:12" x14ac:dyDescent="0.15">
      <c r="D17" s="7">
        <v>2800</v>
      </c>
      <c r="E17" s="7"/>
      <c r="F17" s="7">
        <f>D17+E17</f>
        <v>2800</v>
      </c>
      <c r="G17" s="7" t="s">
        <v>93</v>
      </c>
      <c r="H17" s="7">
        <v>15.6</v>
      </c>
      <c r="I17" s="7">
        <v>16.600000000000001</v>
      </c>
      <c r="J17" s="7" t="s">
        <v>48</v>
      </c>
      <c r="K17" s="7">
        <v>3.9E-2</v>
      </c>
      <c r="L17" s="7"/>
    </row>
    <row r="18" spans="1:12" x14ac:dyDescent="0.15">
      <c r="A18" t="s">
        <v>34</v>
      </c>
      <c r="D18">
        <f>SUM(D14:D17)</f>
        <v>11800</v>
      </c>
      <c r="F18">
        <f>SUM(F14:F17)</f>
        <v>11800</v>
      </c>
      <c r="H18">
        <f>SUM(H14:H17)</f>
        <v>64.2</v>
      </c>
      <c r="I18">
        <f>SUM(I14:I17)</f>
        <v>68.2</v>
      </c>
      <c r="K18">
        <f>SUM(K14:K17)</f>
        <v>0.156</v>
      </c>
    </row>
  </sheetData>
  <mergeCells count="10">
    <mergeCell ref="A11:C12"/>
    <mergeCell ref="D11:L12"/>
    <mergeCell ref="A1:K1"/>
    <mergeCell ref="A2:C2"/>
    <mergeCell ref="D2:K2"/>
    <mergeCell ref="A9:K9"/>
    <mergeCell ref="A10:C10"/>
    <mergeCell ref="D10:K10"/>
    <mergeCell ref="A3:C4"/>
    <mergeCell ref="D3:L4"/>
  </mergeCells>
  <phoneticPr fontId="29" type="noConversion"/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L170"/>
  <sheetViews>
    <sheetView topLeftCell="A53" workbookViewId="0">
      <selection activeCell="A65" sqref="A65:L82"/>
    </sheetView>
  </sheetViews>
  <sheetFormatPr defaultColWidth="9" defaultRowHeight="13.5" x14ac:dyDescent="0.15"/>
  <cols>
    <col min="1" max="1" width="10.375" customWidth="1"/>
    <col min="2" max="2" width="16" customWidth="1"/>
    <col min="3" max="3" width="24.875" customWidth="1"/>
    <col min="12" max="12" width="18.875" customWidth="1"/>
  </cols>
  <sheetData>
    <row r="1" spans="1:12" ht="26.25" x14ac:dyDescent="0.15">
      <c r="A1" s="121" t="s">
        <v>1</v>
      </c>
      <c r="B1" s="122"/>
      <c r="C1" s="122"/>
      <c r="D1" s="122"/>
      <c r="E1" s="122"/>
      <c r="F1" s="122"/>
      <c r="G1" s="123"/>
      <c r="H1" s="122"/>
      <c r="I1" s="122"/>
      <c r="J1" s="122"/>
      <c r="K1" s="122"/>
      <c r="L1" s="27"/>
    </row>
    <row r="2" spans="1:12" ht="15" x14ac:dyDescent="0.15">
      <c r="A2" s="124" t="s">
        <v>2</v>
      </c>
      <c r="B2" s="124"/>
      <c r="C2" s="124"/>
      <c r="D2" s="125">
        <v>45825</v>
      </c>
      <c r="E2" s="125"/>
      <c r="F2" s="125"/>
      <c r="G2" s="126"/>
      <c r="H2" s="125"/>
      <c r="I2" s="125"/>
      <c r="J2" s="125"/>
      <c r="K2" s="125"/>
      <c r="L2" s="27"/>
    </row>
    <row r="3" spans="1:12" x14ac:dyDescent="0.15">
      <c r="A3" s="113" t="s">
        <v>3</v>
      </c>
      <c r="B3" s="114"/>
      <c r="C3" s="114"/>
      <c r="D3" s="115"/>
      <c r="E3" s="116"/>
      <c r="F3" s="116"/>
      <c r="G3" s="116"/>
      <c r="H3" s="116"/>
      <c r="I3" s="116"/>
      <c r="J3" s="116"/>
      <c r="K3" s="116"/>
      <c r="L3" s="116"/>
    </row>
    <row r="4" spans="1:12" x14ac:dyDescent="0.15">
      <c r="A4" s="114"/>
      <c r="B4" s="114"/>
      <c r="C4" s="114"/>
      <c r="D4" s="115"/>
      <c r="E4" s="116"/>
      <c r="F4" s="116"/>
      <c r="G4" s="116"/>
      <c r="H4" s="116"/>
      <c r="I4" s="116"/>
      <c r="J4" s="116"/>
      <c r="K4" s="116"/>
      <c r="L4" s="116"/>
    </row>
    <row r="5" spans="1:12" ht="24.75" x14ac:dyDescent="0.15">
      <c r="A5" s="28" t="s">
        <v>17</v>
      </c>
      <c r="B5" s="29" t="s">
        <v>18</v>
      </c>
      <c r="C5" s="30" t="s">
        <v>19</v>
      </c>
      <c r="D5" s="31" t="s">
        <v>21</v>
      </c>
      <c r="E5" s="32" t="s">
        <v>22</v>
      </c>
      <c r="F5" s="32" t="s">
        <v>23</v>
      </c>
      <c r="G5" s="33" t="s">
        <v>46</v>
      </c>
      <c r="H5" s="34" t="s">
        <v>25</v>
      </c>
      <c r="I5" s="34" t="s">
        <v>26</v>
      </c>
      <c r="J5" s="34" t="s">
        <v>27</v>
      </c>
      <c r="K5" s="34" t="s">
        <v>28</v>
      </c>
      <c r="L5" s="35" t="s">
        <v>29</v>
      </c>
    </row>
    <row r="6" spans="1:12" x14ac:dyDescent="0.15">
      <c r="A6" s="36" t="s">
        <v>350</v>
      </c>
      <c r="B6" s="36" t="s">
        <v>107</v>
      </c>
      <c r="C6" s="37" t="s">
        <v>351</v>
      </c>
      <c r="D6" s="36">
        <v>1270</v>
      </c>
      <c r="E6" s="36"/>
      <c r="F6" s="36">
        <f t="shared" ref="F6:F11" si="0">D6+E6</f>
        <v>1270</v>
      </c>
      <c r="G6" s="38" t="s">
        <v>94</v>
      </c>
      <c r="H6" s="36">
        <v>25</v>
      </c>
      <c r="I6" s="36">
        <v>26</v>
      </c>
      <c r="J6" s="36" t="s">
        <v>108</v>
      </c>
      <c r="K6" s="36">
        <f t="shared" ref="K6:K11" si="1">0.5*0.4*0.3</f>
        <v>0.06</v>
      </c>
      <c r="L6" s="39" t="s">
        <v>352</v>
      </c>
    </row>
    <row r="7" spans="1:12" x14ac:dyDescent="0.15">
      <c r="A7" s="40"/>
      <c r="B7" s="40"/>
      <c r="C7" s="40"/>
      <c r="D7" s="36">
        <v>1270</v>
      </c>
      <c r="E7" s="36"/>
      <c r="F7" s="36">
        <f t="shared" si="0"/>
        <v>1270</v>
      </c>
      <c r="G7" s="36" t="s">
        <v>95</v>
      </c>
      <c r="H7" s="36">
        <v>25</v>
      </c>
      <c r="I7" s="36">
        <v>26</v>
      </c>
      <c r="J7" s="36" t="s">
        <v>108</v>
      </c>
      <c r="K7" s="36">
        <f t="shared" si="1"/>
        <v>0.06</v>
      </c>
      <c r="L7" s="36"/>
    </row>
    <row r="8" spans="1:12" x14ac:dyDescent="0.15">
      <c r="A8" s="40"/>
      <c r="B8" s="40"/>
      <c r="C8" s="40"/>
      <c r="D8" s="36">
        <v>1270</v>
      </c>
      <c r="E8" s="36"/>
      <c r="F8" s="36">
        <f t="shared" si="0"/>
        <v>1270</v>
      </c>
      <c r="G8" s="36" t="s">
        <v>96</v>
      </c>
      <c r="H8" s="36">
        <v>25</v>
      </c>
      <c r="I8" s="36">
        <v>26</v>
      </c>
      <c r="J8" s="36" t="s">
        <v>108</v>
      </c>
      <c r="K8" s="36">
        <f t="shared" si="1"/>
        <v>0.06</v>
      </c>
      <c r="L8" s="36"/>
    </row>
    <row r="9" spans="1:12" x14ac:dyDescent="0.15">
      <c r="A9" s="40"/>
      <c r="B9" s="40"/>
      <c r="C9" s="40"/>
      <c r="D9" s="36">
        <v>1270</v>
      </c>
      <c r="E9" s="36"/>
      <c r="F9" s="36">
        <f t="shared" si="0"/>
        <v>1270</v>
      </c>
      <c r="G9" s="36" t="s">
        <v>97</v>
      </c>
      <c r="H9" s="36">
        <v>25</v>
      </c>
      <c r="I9" s="36">
        <v>26</v>
      </c>
      <c r="J9" s="36" t="s">
        <v>108</v>
      </c>
      <c r="K9" s="36">
        <f t="shared" si="1"/>
        <v>0.06</v>
      </c>
      <c r="L9" s="36"/>
    </row>
    <row r="10" spans="1:12" x14ac:dyDescent="0.15">
      <c r="A10" s="40"/>
      <c r="B10" s="40"/>
      <c r="C10" s="40"/>
      <c r="D10" s="36">
        <v>1270</v>
      </c>
      <c r="E10" s="36"/>
      <c r="F10" s="36">
        <f t="shared" si="0"/>
        <v>1270</v>
      </c>
      <c r="G10" s="36" t="s">
        <v>98</v>
      </c>
      <c r="H10" s="36">
        <v>25</v>
      </c>
      <c r="I10" s="36">
        <v>26</v>
      </c>
      <c r="J10" s="36" t="s">
        <v>108</v>
      </c>
      <c r="K10" s="36">
        <f t="shared" si="1"/>
        <v>0.06</v>
      </c>
      <c r="L10" s="36"/>
    </row>
    <row r="11" spans="1:12" x14ac:dyDescent="0.15">
      <c r="A11" s="40"/>
      <c r="B11" s="40"/>
      <c r="C11" s="40"/>
      <c r="D11" s="36">
        <v>1116</v>
      </c>
      <c r="E11" s="36"/>
      <c r="F11" s="36">
        <f t="shared" si="0"/>
        <v>1116</v>
      </c>
      <c r="G11" s="36" t="s">
        <v>99</v>
      </c>
      <c r="H11" s="36">
        <v>11</v>
      </c>
      <c r="I11" s="36">
        <v>12</v>
      </c>
      <c r="J11" s="36" t="s">
        <v>48</v>
      </c>
      <c r="K11" s="36">
        <f t="shared" si="1"/>
        <v>0.06</v>
      </c>
      <c r="L11" s="36"/>
    </row>
    <row r="12" spans="1:12" x14ac:dyDescent="0.15">
      <c r="A12" s="40" t="s">
        <v>34</v>
      </c>
      <c r="B12" s="40"/>
      <c r="C12" s="40"/>
      <c r="D12" s="40">
        <f>SUM(D6:D11)</f>
        <v>7466</v>
      </c>
      <c r="E12" s="40"/>
      <c r="F12" s="40">
        <f>SUM(F6:F11)</f>
        <v>7466</v>
      </c>
      <c r="G12" s="40"/>
      <c r="H12" s="40">
        <f>SUM(H6:H11)</f>
        <v>136</v>
      </c>
      <c r="I12" s="40">
        <f>SUM(I6:I11)</f>
        <v>142</v>
      </c>
      <c r="J12" s="40"/>
      <c r="K12" s="40">
        <f>SUM(K6:K11)</f>
        <v>0.36</v>
      </c>
      <c r="L12" s="40"/>
    </row>
    <row r="14" spans="1:12" ht="26.25" x14ac:dyDescent="0.15">
      <c r="A14" s="121" t="s">
        <v>1</v>
      </c>
      <c r="B14" s="122"/>
      <c r="C14" s="122"/>
      <c r="D14" s="122"/>
      <c r="E14" s="122"/>
      <c r="F14" s="122"/>
      <c r="G14" s="123"/>
      <c r="H14" s="122"/>
      <c r="I14" s="122"/>
      <c r="J14" s="122"/>
      <c r="K14" s="122"/>
      <c r="L14" s="27"/>
    </row>
    <row r="15" spans="1:12" ht="15" x14ac:dyDescent="0.15">
      <c r="A15" s="124" t="s">
        <v>2</v>
      </c>
      <c r="B15" s="124"/>
      <c r="C15" s="124"/>
      <c r="D15" s="125">
        <v>45825</v>
      </c>
      <c r="E15" s="125"/>
      <c r="F15" s="125"/>
      <c r="G15" s="126"/>
      <c r="H15" s="125"/>
      <c r="I15" s="125"/>
      <c r="J15" s="125"/>
      <c r="K15" s="125"/>
      <c r="L15" s="27"/>
    </row>
    <row r="16" spans="1:12" x14ac:dyDescent="0.15">
      <c r="A16" s="113" t="s">
        <v>3</v>
      </c>
      <c r="B16" s="114"/>
      <c r="C16" s="114"/>
      <c r="D16" s="115"/>
      <c r="E16" s="116"/>
      <c r="F16" s="116"/>
      <c r="G16" s="116"/>
      <c r="H16" s="116"/>
      <c r="I16" s="116"/>
      <c r="J16" s="116"/>
      <c r="K16" s="116"/>
      <c r="L16" s="116"/>
    </row>
    <row r="17" spans="1:12" x14ac:dyDescent="0.15">
      <c r="A17" s="114"/>
      <c r="B17" s="114"/>
      <c r="C17" s="114"/>
      <c r="D17" s="115"/>
      <c r="E17" s="116"/>
      <c r="F17" s="116"/>
      <c r="G17" s="116"/>
      <c r="H17" s="116"/>
      <c r="I17" s="116"/>
      <c r="J17" s="116"/>
      <c r="K17" s="116"/>
      <c r="L17" s="116"/>
    </row>
    <row r="18" spans="1:12" ht="24.75" x14ac:dyDescent="0.15">
      <c r="A18" s="28" t="s">
        <v>17</v>
      </c>
      <c r="B18" s="29" t="s">
        <v>18</v>
      </c>
      <c r="C18" s="30" t="s">
        <v>19</v>
      </c>
      <c r="D18" s="31" t="s">
        <v>21</v>
      </c>
      <c r="E18" s="32" t="s">
        <v>22</v>
      </c>
      <c r="F18" s="32" t="s">
        <v>23</v>
      </c>
      <c r="G18" s="33" t="s">
        <v>46</v>
      </c>
      <c r="H18" s="34" t="s">
        <v>25</v>
      </c>
      <c r="I18" s="34" t="s">
        <v>26</v>
      </c>
      <c r="J18" s="34" t="s">
        <v>27</v>
      </c>
      <c r="K18" s="34" t="s">
        <v>28</v>
      </c>
      <c r="L18" s="35" t="s">
        <v>29</v>
      </c>
    </row>
    <row r="19" spans="1:12" x14ac:dyDescent="0.15">
      <c r="A19" s="36" t="s">
        <v>350</v>
      </c>
      <c r="B19" s="36" t="s">
        <v>105</v>
      </c>
      <c r="C19" s="37" t="s">
        <v>353</v>
      </c>
      <c r="D19" s="36">
        <v>1030</v>
      </c>
      <c r="E19" s="36"/>
      <c r="F19" s="36">
        <f>D19+E19</f>
        <v>1030</v>
      </c>
      <c r="G19" s="38" t="s">
        <v>32</v>
      </c>
      <c r="H19" s="36">
        <v>15.1</v>
      </c>
      <c r="I19" s="36">
        <v>16.100000000000001</v>
      </c>
      <c r="J19" s="36" t="s">
        <v>48</v>
      </c>
      <c r="K19" s="36">
        <v>3.9E-2</v>
      </c>
      <c r="L19" s="39" t="s">
        <v>354</v>
      </c>
    </row>
    <row r="20" spans="1:12" x14ac:dyDescent="0.15">
      <c r="A20" s="40" t="s">
        <v>34</v>
      </c>
      <c r="B20" s="40"/>
      <c r="C20" s="40"/>
      <c r="D20" s="40">
        <f>SUM(D19:D19)</f>
        <v>1030</v>
      </c>
      <c r="E20" s="40"/>
      <c r="F20" s="40">
        <f>SUM(F19:F19)</f>
        <v>1030</v>
      </c>
      <c r="G20" s="40"/>
      <c r="H20" s="40">
        <f>SUM(H19:H19)</f>
        <v>15.1</v>
      </c>
      <c r="I20" s="40">
        <f>SUM(I19:I19)</f>
        <v>16.100000000000001</v>
      </c>
      <c r="J20" s="40"/>
      <c r="K20" s="40">
        <f>SUM(K19:K19)</f>
        <v>3.9E-2</v>
      </c>
      <c r="L20" s="40"/>
    </row>
    <row r="22" spans="1:12" ht="26.25" x14ac:dyDescent="0.15">
      <c r="A22" s="121" t="s">
        <v>1</v>
      </c>
      <c r="B22" s="122"/>
      <c r="C22" s="122"/>
      <c r="D22" s="122"/>
      <c r="E22" s="122"/>
      <c r="F22" s="122"/>
      <c r="G22" s="123"/>
      <c r="H22" s="122"/>
      <c r="I22" s="122"/>
      <c r="J22" s="122"/>
      <c r="K22" s="122"/>
      <c r="L22" s="27"/>
    </row>
    <row r="23" spans="1:12" ht="15" x14ac:dyDescent="0.15">
      <c r="A23" s="124" t="s">
        <v>2</v>
      </c>
      <c r="B23" s="124"/>
      <c r="C23" s="124"/>
      <c r="D23" s="125">
        <v>45825</v>
      </c>
      <c r="E23" s="125"/>
      <c r="F23" s="125"/>
      <c r="G23" s="126"/>
      <c r="H23" s="125"/>
      <c r="I23" s="125"/>
      <c r="J23" s="125"/>
      <c r="K23" s="125"/>
      <c r="L23" s="27"/>
    </row>
    <row r="24" spans="1:12" x14ac:dyDescent="0.15">
      <c r="A24" s="113" t="s">
        <v>3</v>
      </c>
      <c r="B24" s="114"/>
      <c r="C24" s="114"/>
      <c r="D24" s="115"/>
      <c r="E24" s="116"/>
      <c r="F24" s="116"/>
      <c r="G24" s="116"/>
      <c r="H24" s="116"/>
      <c r="I24" s="116"/>
      <c r="J24" s="116"/>
      <c r="K24" s="116"/>
      <c r="L24" s="116"/>
    </row>
    <row r="25" spans="1:12" x14ac:dyDescent="0.15">
      <c r="A25" s="114"/>
      <c r="B25" s="114"/>
      <c r="C25" s="114"/>
      <c r="D25" s="115"/>
      <c r="E25" s="116"/>
      <c r="F25" s="116"/>
      <c r="G25" s="116"/>
      <c r="H25" s="116"/>
      <c r="I25" s="116"/>
      <c r="J25" s="116"/>
      <c r="K25" s="116"/>
      <c r="L25" s="116"/>
    </row>
    <row r="26" spans="1:12" ht="24.75" x14ac:dyDescent="0.15">
      <c r="A26" s="28" t="s">
        <v>17</v>
      </c>
      <c r="B26" s="29" t="s">
        <v>18</v>
      </c>
      <c r="C26" s="30" t="s">
        <v>19</v>
      </c>
      <c r="D26" s="31" t="s">
        <v>21</v>
      </c>
      <c r="E26" s="32" t="s">
        <v>22</v>
      </c>
      <c r="F26" s="32" t="s">
        <v>23</v>
      </c>
      <c r="G26" s="33" t="s">
        <v>46</v>
      </c>
      <c r="H26" s="34" t="s">
        <v>25</v>
      </c>
      <c r="I26" s="34" t="s">
        <v>26</v>
      </c>
      <c r="J26" s="34" t="s">
        <v>27</v>
      </c>
      <c r="K26" s="34" t="s">
        <v>28</v>
      </c>
      <c r="L26" s="35" t="s">
        <v>29</v>
      </c>
    </row>
    <row r="27" spans="1:12" x14ac:dyDescent="0.15">
      <c r="A27" s="36" t="s">
        <v>350</v>
      </c>
      <c r="B27" s="36" t="s">
        <v>106</v>
      </c>
      <c r="C27" s="37" t="s">
        <v>353</v>
      </c>
      <c r="D27" s="36">
        <v>928</v>
      </c>
      <c r="E27" s="36"/>
      <c r="F27" s="36">
        <f>D27+E27</f>
        <v>928</v>
      </c>
      <c r="G27" s="38" t="s">
        <v>32</v>
      </c>
      <c r="H27" s="36">
        <v>18.3</v>
      </c>
      <c r="I27" s="36">
        <v>19.3</v>
      </c>
      <c r="J27" s="36" t="s">
        <v>48</v>
      </c>
      <c r="K27" s="36">
        <v>3.9E-2</v>
      </c>
      <c r="L27" s="39" t="s">
        <v>354</v>
      </c>
    </row>
    <row r="28" spans="1:12" x14ac:dyDescent="0.15">
      <c r="A28" s="40" t="s">
        <v>34</v>
      </c>
      <c r="B28" s="40"/>
      <c r="C28" s="40"/>
      <c r="D28" s="40">
        <f t="shared" ref="D28:I28" si="2">SUM(D27:D27)</f>
        <v>928</v>
      </c>
      <c r="E28" s="40"/>
      <c r="F28" s="40">
        <f t="shared" si="2"/>
        <v>928</v>
      </c>
      <c r="G28" s="40"/>
      <c r="H28" s="40">
        <f t="shared" si="2"/>
        <v>18.3</v>
      </c>
      <c r="I28" s="40">
        <f t="shared" si="2"/>
        <v>19.3</v>
      </c>
      <c r="J28" s="40"/>
      <c r="K28" s="40">
        <f>SUM(K27:K27)</f>
        <v>3.9E-2</v>
      </c>
      <c r="L28" s="40"/>
    </row>
    <row r="30" spans="1:12" ht="15" x14ac:dyDescent="0.15">
      <c r="A30" s="124" t="s">
        <v>2</v>
      </c>
      <c r="B30" s="124"/>
      <c r="C30" s="124"/>
      <c r="D30" s="125">
        <v>45825</v>
      </c>
      <c r="E30" s="125"/>
      <c r="F30" s="125"/>
      <c r="G30" s="126"/>
      <c r="H30" s="125"/>
      <c r="I30" s="125"/>
      <c r="J30" s="125"/>
      <c r="K30" s="125"/>
      <c r="L30" s="27"/>
    </row>
    <row r="31" spans="1:12" x14ac:dyDescent="0.15">
      <c r="A31" s="113" t="s">
        <v>3</v>
      </c>
      <c r="B31" s="114"/>
      <c r="C31" s="114"/>
      <c r="D31" s="115"/>
      <c r="E31" s="116"/>
      <c r="F31" s="116"/>
      <c r="G31" s="116"/>
      <c r="H31" s="116"/>
      <c r="I31" s="116"/>
      <c r="J31" s="116"/>
      <c r="K31" s="116"/>
      <c r="L31" s="116"/>
    </row>
    <row r="32" spans="1:12" x14ac:dyDescent="0.15">
      <c r="A32" s="114"/>
      <c r="B32" s="114"/>
      <c r="C32" s="114"/>
      <c r="D32" s="115"/>
      <c r="E32" s="116"/>
      <c r="F32" s="116"/>
      <c r="G32" s="116"/>
      <c r="H32" s="116"/>
      <c r="I32" s="116"/>
      <c r="J32" s="116"/>
      <c r="K32" s="116"/>
      <c r="L32" s="116"/>
    </row>
    <row r="33" spans="1:12" ht="24.75" x14ac:dyDescent="0.15">
      <c r="A33" s="28" t="s">
        <v>17</v>
      </c>
      <c r="B33" s="29" t="s">
        <v>18</v>
      </c>
      <c r="C33" s="30" t="s">
        <v>19</v>
      </c>
      <c r="D33" s="31" t="s">
        <v>21</v>
      </c>
      <c r="E33" s="32" t="s">
        <v>22</v>
      </c>
      <c r="F33" s="32" t="s">
        <v>23</v>
      </c>
      <c r="G33" s="33" t="s">
        <v>46</v>
      </c>
      <c r="H33" s="34" t="s">
        <v>25</v>
      </c>
      <c r="I33" s="34" t="s">
        <v>26</v>
      </c>
      <c r="J33" s="34" t="s">
        <v>27</v>
      </c>
      <c r="K33" s="34" t="s">
        <v>28</v>
      </c>
      <c r="L33" s="35" t="s">
        <v>29</v>
      </c>
    </row>
    <row r="34" spans="1:12" x14ac:dyDescent="0.15">
      <c r="A34" s="36" t="s">
        <v>350</v>
      </c>
      <c r="B34" s="36" t="s">
        <v>106</v>
      </c>
      <c r="C34" s="37" t="s">
        <v>351</v>
      </c>
      <c r="D34" s="36">
        <v>3172</v>
      </c>
      <c r="E34" s="36"/>
      <c r="F34" s="36">
        <f>D34+E34</f>
        <v>3172</v>
      </c>
      <c r="G34" s="38" t="s">
        <v>32</v>
      </c>
      <c r="H34" s="36">
        <v>18.3</v>
      </c>
      <c r="I34" s="36">
        <v>19.3</v>
      </c>
      <c r="J34" s="36" t="s">
        <v>48</v>
      </c>
      <c r="K34" s="36">
        <v>3.9E-2</v>
      </c>
      <c r="L34" s="39" t="s">
        <v>354</v>
      </c>
    </row>
    <row r="35" spans="1:12" x14ac:dyDescent="0.15">
      <c r="A35" s="40" t="s">
        <v>34</v>
      </c>
      <c r="B35" s="40"/>
      <c r="C35" s="40"/>
      <c r="D35" s="40">
        <f t="shared" ref="D35:I35" si="3">SUM(D34:D34)</f>
        <v>3172</v>
      </c>
      <c r="E35" s="40"/>
      <c r="F35" s="40">
        <f t="shared" si="3"/>
        <v>3172</v>
      </c>
      <c r="G35" s="40"/>
      <c r="H35" s="40">
        <f t="shared" si="3"/>
        <v>18.3</v>
      </c>
      <c r="I35" s="40">
        <f t="shared" si="3"/>
        <v>19.3</v>
      </c>
      <c r="J35" s="40"/>
      <c r="K35" s="40">
        <f>SUM(K34:K34)</f>
        <v>3.9E-2</v>
      </c>
      <c r="L35" s="40"/>
    </row>
    <row r="37" spans="1:12" ht="26.25" x14ac:dyDescent="0.15">
      <c r="A37" s="121" t="s">
        <v>1</v>
      </c>
      <c r="B37" s="122"/>
      <c r="C37" s="122"/>
      <c r="D37" s="122"/>
      <c r="E37" s="122"/>
      <c r="F37" s="122"/>
      <c r="G37" s="123"/>
      <c r="H37" s="122"/>
      <c r="I37" s="122"/>
      <c r="J37" s="122"/>
      <c r="K37" s="122"/>
      <c r="L37" s="27"/>
    </row>
    <row r="38" spans="1:12" ht="15" x14ac:dyDescent="0.15">
      <c r="A38" s="124" t="s">
        <v>2</v>
      </c>
      <c r="B38" s="124"/>
      <c r="C38" s="124"/>
      <c r="D38" s="125">
        <v>45825</v>
      </c>
      <c r="E38" s="125"/>
      <c r="F38" s="125"/>
      <c r="G38" s="126"/>
      <c r="H38" s="125"/>
      <c r="I38" s="125"/>
      <c r="J38" s="125"/>
      <c r="K38" s="125"/>
      <c r="L38" s="27"/>
    </row>
    <row r="39" spans="1:12" x14ac:dyDescent="0.15">
      <c r="A39" s="113" t="s">
        <v>3</v>
      </c>
      <c r="B39" s="114"/>
      <c r="C39" s="114"/>
      <c r="D39" s="115"/>
      <c r="E39" s="116"/>
      <c r="F39" s="116"/>
      <c r="G39" s="116"/>
      <c r="H39" s="116"/>
      <c r="I39" s="116"/>
      <c r="J39" s="116"/>
      <c r="K39" s="116"/>
      <c r="L39" s="116"/>
    </row>
    <row r="40" spans="1:12" x14ac:dyDescent="0.15">
      <c r="A40" s="114"/>
      <c r="B40" s="114"/>
      <c r="C40" s="114"/>
      <c r="D40" s="115"/>
      <c r="E40" s="116"/>
      <c r="F40" s="116"/>
      <c r="G40" s="116"/>
      <c r="H40" s="116"/>
      <c r="I40" s="116"/>
      <c r="J40" s="116"/>
      <c r="K40" s="116"/>
      <c r="L40" s="116"/>
    </row>
    <row r="41" spans="1:12" ht="24.75" x14ac:dyDescent="0.15">
      <c r="A41" s="28" t="s">
        <v>17</v>
      </c>
      <c r="B41" s="29" t="s">
        <v>18</v>
      </c>
      <c r="C41" s="30" t="s">
        <v>19</v>
      </c>
      <c r="D41" s="31" t="s">
        <v>21</v>
      </c>
      <c r="E41" s="32" t="s">
        <v>22</v>
      </c>
      <c r="F41" s="32" t="s">
        <v>23</v>
      </c>
      <c r="G41" s="33" t="s">
        <v>46</v>
      </c>
      <c r="H41" s="34" t="s">
        <v>25</v>
      </c>
      <c r="I41" s="34" t="s">
        <v>26</v>
      </c>
      <c r="J41" s="34" t="s">
        <v>27</v>
      </c>
      <c r="K41" s="34" t="s">
        <v>28</v>
      </c>
      <c r="L41" s="35" t="s">
        <v>29</v>
      </c>
    </row>
    <row r="42" spans="1:12" ht="27" x14ac:dyDescent="0.15">
      <c r="A42" s="36" t="s">
        <v>350</v>
      </c>
      <c r="B42" s="36" t="s">
        <v>103</v>
      </c>
      <c r="C42" s="37" t="s">
        <v>355</v>
      </c>
      <c r="D42" s="36">
        <v>6300</v>
      </c>
      <c r="E42" s="36"/>
      <c r="F42" s="36">
        <f>D42+E42</f>
        <v>6300</v>
      </c>
      <c r="G42" s="38" t="s">
        <v>47</v>
      </c>
      <c r="H42" s="36">
        <v>21</v>
      </c>
      <c r="I42" s="36">
        <v>22</v>
      </c>
      <c r="J42" s="36" t="s">
        <v>48</v>
      </c>
      <c r="K42" s="36">
        <v>3.9E-2</v>
      </c>
      <c r="L42" s="39" t="s">
        <v>356</v>
      </c>
    </row>
    <row r="43" spans="1:12" x14ac:dyDescent="0.15">
      <c r="A43" s="40"/>
      <c r="B43" s="40"/>
      <c r="C43" s="40"/>
      <c r="D43" s="36">
        <v>2900</v>
      </c>
      <c r="E43" s="36"/>
      <c r="F43" s="36">
        <f>D43+E43</f>
        <v>2900</v>
      </c>
      <c r="G43" s="52" t="s">
        <v>49</v>
      </c>
      <c r="H43" s="36">
        <v>21</v>
      </c>
      <c r="I43" s="36">
        <v>22</v>
      </c>
      <c r="J43" s="36" t="s">
        <v>48</v>
      </c>
      <c r="K43" s="36">
        <v>3.9E-2</v>
      </c>
      <c r="L43" s="36"/>
    </row>
    <row r="44" spans="1:12" x14ac:dyDescent="0.15">
      <c r="A44" s="40" t="s">
        <v>34</v>
      </c>
      <c r="B44" s="40"/>
      <c r="C44" s="40"/>
      <c r="D44" s="40">
        <f>SUM(D42:D43)</f>
        <v>9200</v>
      </c>
      <c r="E44" s="40"/>
      <c r="F44" s="40">
        <f>SUM(F42:F43)</f>
        <v>9200</v>
      </c>
      <c r="G44" s="40">
        <f>SUM(G42:G43)</f>
        <v>0</v>
      </c>
      <c r="H44" s="40">
        <f>SUM(H42:H43)</f>
        <v>42</v>
      </c>
      <c r="I44" s="40">
        <f>SUM(I42:I43)</f>
        <v>44</v>
      </c>
      <c r="J44" s="40"/>
      <c r="K44" s="40">
        <f>SUM(K42:K43)</f>
        <v>7.8E-2</v>
      </c>
      <c r="L44" s="40"/>
    </row>
    <row r="46" spans="1:12" ht="26.25" x14ac:dyDescent="0.15">
      <c r="A46" s="121" t="s">
        <v>1</v>
      </c>
      <c r="B46" s="122"/>
      <c r="C46" s="122"/>
      <c r="D46" s="122"/>
      <c r="E46" s="122"/>
      <c r="F46" s="122"/>
      <c r="G46" s="123"/>
      <c r="H46" s="122"/>
      <c r="I46" s="122"/>
      <c r="J46" s="122"/>
      <c r="K46" s="122"/>
      <c r="L46" s="27"/>
    </row>
    <row r="47" spans="1:12" ht="15" x14ac:dyDescent="0.15">
      <c r="A47" s="124" t="s">
        <v>2</v>
      </c>
      <c r="B47" s="124"/>
      <c r="C47" s="124"/>
      <c r="D47" s="125">
        <v>45825</v>
      </c>
      <c r="E47" s="125"/>
      <c r="F47" s="125"/>
      <c r="G47" s="126"/>
      <c r="H47" s="125"/>
      <c r="I47" s="125"/>
      <c r="J47" s="125"/>
      <c r="K47" s="125"/>
      <c r="L47" s="27"/>
    </row>
    <row r="48" spans="1:12" x14ac:dyDescent="0.15">
      <c r="A48" s="113" t="s">
        <v>3</v>
      </c>
      <c r="B48" s="114"/>
      <c r="C48" s="114"/>
      <c r="D48" s="115"/>
      <c r="E48" s="116"/>
      <c r="F48" s="116"/>
      <c r="G48" s="116"/>
      <c r="H48" s="116"/>
      <c r="I48" s="116"/>
      <c r="J48" s="116"/>
      <c r="K48" s="116"/>
      <c r="L48" s="116"/>
    </row>
    <row r="49" spans="1:12" x14ac:dyDescent="0.15">
      <c r="A49" s="114"/>
      <c r="B49" s="114"/>
      <c r="C49" s="114"/>
      <c r="D49" s="115"/>
      <c r="E49" s="116"/>
      <c r="F49" s="116"/>
      <c r="G49" s="116"/>
      <c r="H49" s="116"/>
      <c r="I49" s="116"/>
      <c r="J49" s="116"/>
      <c r="K49" s="116"/>
      <c r="L49" s="116"/>
    </row>
    <row r="50" spans="1:12" ht="24.75" x14ac:dyDescent="0.15">
      <c r="A50" s="28" t="s">
        <v>17</v>
      </c>
      <c r="B50" s="29" t="s">
        <v>18</v>
      </c>
      <c r="C50" s="30" t="s">
        <v>19</v>
      </c>
      <c r="D50" s="31" t="s">
        <v>21</v>
      </c>
      <c r="E50" s="32" t="s">
        <v>22</v>
      </c>
      <c r="F50" s="32" t="s">
        <v>23</v>
      </c>
      <c r="G50" s="33" t="s">
        <v>46</v>
      </c>
      <c r="H50" s="34" t="s">
        <v>25</v>
      </c>
      <c r="I50" s="34" t="s">
        <v>26</v>
      </c>
      <c r="J50" s="34" t="s">
        <v>27</v>
      </c>
      <c r="K50" s="34" t="s">
        <v>28</v>
      </c>
      <c r="L50" s="35" t="s">
        <v>29</v>
      </c>
    </row>
    <row r="51" spans="1:12" ht="40.5" x14ac:dyDescent="0.15">
      <c r="A51" s="36" t="s">
        <v>350</v>
      </c>
      <c r="B51" s="36" t="s">
        <v>103</v>
      </c>
      <c r="C51" s="37" t="s">
        <v>357</v>
      </c>
      <c r="D51" s="36">
        <v>6300</v>
      </c>
      <c r="E51" s="36"/>
      <c r="F51" s="36">
        <f t="shared" ref="F51:F56" si="4">D51+E51</f>
        <v>6300</v>
      </c>
      <c r="G51" s="38" t="s">
        <v>197</v>
      </c>
      <c r="H51" s="36">
        <v>21</v>
      </c>
      <c r="I51" s="36">
        <v>22</v>
      </c>
      <c r="J51" s="36" t="s">
        <v>48</v>
      </c>
      <c r="K51" s="36">
        <v>3.9E-2</v>
      </c>
      <c r="L51" s="39" t="s">
        <v>358</v>
      </c>
    </row>
    <row r="52" spans="1:12" x14ac:dyDescent="0.15">
      <c r="A52" s="40"/>
      <c r="B52" s="40"/>
      <c r="C52" s="40"/>
      <c r="D52" s="36">
        <v>6300</v>
      </c>
      <c r="E52" s="36"/>
      <c r="F52" s="36">
        <f t="shared" si="4"/>
        <v>6300</v>
      </c>
      <c r="G52" s="36" t="s">
        <v>199</v>
      </c>
      <c r="H52" s="36">
        <v>21</v>
      </c>
      <c r="I52" s="36">
        <v>22</v>
      </c>
      <c r="J52" s="36" t="s">
        <v>48</v>
      </c>
      <c r="K52" s="36">
        <v>3.9E-2</v>
      </c>
      <c r="L52" s="36"/>
    </row>
    <row r="53" spans="1:12" x14ac:dyDescent="0.15">
      <c r="A53" s="40"/>
      <c r="B53" s="40"/>
      <c r="C53" s="40"/>
      <c r="D53" s="36">
        <v>6300</v>
      </c>
      <c r="E53" s="36"/>
      <c r="F53" s="36">
        <f t="shared" si="4"/>
        <v>6300</v>
      </c>
      <c r="G53" s="36" t="s">
        <v>200</v>
      </c>
      <c r="H53" s="36">
        <v>21</v>
      </c>
      <c r="I53" s="36">
        <v>22</v>
      </c>
      <c r="J53" s="36" t="s">
        <v>48</v>
      </c>
      <c r="K53" s="36">
        <v>3.9E-2</v>
      </c>
      <c r="L53" s="36"/>
    </row>
    <row r="54" spans="1:12" x14ac:dyDescent="0.15">
      <c r="A54" s="40"/>
      <c r="B54" s="40"/>
      <c r="C54" s="40"/>
      <c r="D54" s="36">
        <v>6300</v>
      </c>
      <c r="E54" s="36"/>
      <c r="F54" s="36">
        <f t="shared" si="4"/>
        <v>6300</v>
      </c>
      <c r="G54" s="36" t="s">
        <v>201</v>
      </c>
      <c r="H54" s="36">
        <v>21</v>
      </c>
      <c r="I54" s="36">
        <v>22</v>
      </c>
      <c r="J54" s="36" t="s">
        <v>48</v>
      </c>
      <c r="K54" s="36">
        <v>3.9E-2</v>
      </c>
      <c r="L54" s="36"/>
    </row>
    <row r="55" spans="1:12" x14ac:dyDescent="0.15">
      <c r="A55" s="40"/>
      <c r="B55" s="40"/>
      <c r="C55" s="40"/>
      <c r="D55" s="36">
        <v>6300</v>
      </c>
      <c r="E55" s="36"/>
      <c r="F55" s="36">
        <f t="shared" si="4"/>
        <v>6300</v>
      </c>
      <c r="G55" s="36" t="s">
        <v>202</v>
      </c>
      <c r="H55" s="36">
        <v>21</v>
      </c>
      <c r="I55" s="36">
        <v>22</v>
      </c>
      <c r="J55" s="36" t="s">
        <v>48</v>
      </c>
      <c r="K55" s="36">
        <v>3.9E-2</v>
      </c>
      <c r="L55" s="36"/>
    </row>
    <row r="56" spans="1:12" x14ac:dyDescent="0.15">
      <c r="A56" s="40"/>
      <c r="B56" s="40"/>
      <c r="C56" s="40"/>
      <c r="D56" s="36">
        <v>6300</v>
      </c>
      <c r="E56" s="36"/>
      <c r="F56" s="36">
        <f t="shared" si="4"/>
        <v>6300</v>
      </c>
      <c r="G56" s="36" t="s">
        <v>203</v>
      </c>
      <c r="H56" s="36">
        <v>21</v>
      </c>
      <c r="I56" s="36">
        <v>22</v>
      </c>
      <c r="J56" s="36" t="s">
        <v>48</v>
      </c>
      <c r="K56" s="36">
        <v>3.9E-2</v>
      </c>
      <c r="L56" s="36"/>
    </row>
    <row r="57" spans="1:12" x14ac:dyDescent="0.15">
      <c r="A57" s="40"/>
      <c r="B57" s="40"/>
      <c r="C57" s="40"/>
      <c r="D57" s="36">
        <v>6300</v>
      </c>
      <c r="E57" s="36"/>
      <c r="F57" s="36">
        <f t="shared" ref="F57:F62" si="5">D57+E57</f>
        <v>6300</v>
      </c>
      <c r="G57" s="36" t="s">
        <v>204</v>
      </c>
      <c r="H57" s="36">
        <v>21</v>
      </c>
      <c r="I57" s="36">
        <v>22</v>
      </c>
      <c r="J57" s="36" t="s">
        <v>48</v>
      </c>
      <c r="K57" s="36">
        <v>3.9E-2</v>
      </c>
      <c r="L57" s="36"/>
    </row>
    <row r="58" spans="1:12" x14ac:dyDescent="0.15">
      <c r="A58" s="40"/>
      <c r="B58" s="40"/>
      <c r="C58" s="40"/>
      <c r="D58" s="36">
        <v>6300</v>
      </c>
      <c r="E58" s="36"/>
      <c r="F58" s="36">
        <f t="shared" si="5"/>
        <v>6300</v>
      </c>
      <c r="G58" s="36" t="s">
        <v>205</v>
      </c>
      <c r="H58" s="36">
        <v>21</v>
      </c>
      <c r="I58" s="36">
        <v>22</v>
      </c>
      <c r="J58" s="36" t="s">
        <v>48</v>
      </c>
      <c r="K58" s="36">
        <v>3.9E-2</v>
      </c>
      <c r="L58" s="36"/>
    </row>
    <row r="59" spans="1:12" x14ac:dyDescent="0.15">
      <c r="A59" s="40"/>
      <c r="B59" s="40"/>
      <c r="C59" s="40"/>
      <c r="D59" s="36">
        <v>6300</v>
      </c>
      <c r="E59" s="36"/>
      <c r="F59" s="36">
        <f t="shared" si="5"/>
        <v>6300</v>
      </c>
      <c r="G59" s="36" t="s">
        <v>206</v>
      </c>
      <c r="H59" s="36">
        <v>21</v>
      </c>
      <c r="I59" s="36">
        <v>22</v>
      </c>
      <c r="J59" s="36" t="s">
        <v>48</v>
      </c>
      <c r="K59" s="36">
        <v>3.9E-2</v>
      </c>
      <c r="L59" s="36"/>
    </row>
    <row r="60" spans="1:12" x14ac:dyDescent="0.15">
      <c r="A60" s="40"/>
      <c r="B60" s="40"/>
      <c r="C60" s="40"/>
      <c r="D60" s="36">
        <v>6300</v>
      </c>
      <c r="E60" s="36"/>
      <c r="F60" s="36">
        <f t="shared" si="5"/>
        <v>6300</v>
      </c>
      <c r="G60" s="36" t="s">
        <v>207</v>
      </c>
      <c r="H60" s="36">
        <v>21</v>
      </c>
      <c r="I60" s="36">
        <v>22</v>
      </c>
      <c r="J60" s="36" t="s">
        <v>48</v>
      </c>
      <c r="K60" s="36">
        <v>3.9E-2</v>
      </c>
      <c r="L60" s="36"/>
    </row>
    <row r="61" spans="1:12" x14ac:dyDescent="0.15">
      <c r="A61" s="40"/>
      <c r="B61" s="40"/>
      <c r="C61" s="40"/>
      <c r="D61" s="36">
        <v>6300</v>
      </c>
      <c r="E61" s="36"/>
      <c r="F61" s="36">
        <f t="shared" si="5"/>
        <v>6300</v>
      </c>
      <c r="G61" s="36" t="s">
        <v>208</v>
      </c>
      <c r="H61" s="36">
        <v>21</v>
      </c>
      <c r="I61" s="36">
        <v>22</v>
      </c>
      <c r="J61" s="36" t="s">
        <v>48</v>
      </c>
      <c r="K61" s="36">
        <v>3.9E-2</v>
      </c>
      <c r="L61" s="36"/>
    </row>
    <row r="62" spans="1:12" x14ac:dyDescent="0.15">
      <c r="A62" s="40"/>
      <c r="B62" s="40"/>
      <c r="C62" s="40"/>
      <c r="D62" s="36">
        <v>2000</v>
      </c>
      <c r="E62" s="36"/>
      <c r="F62" s="36">
        <f t="shared" si="5"/>
        <v>2000</v>
      </c>
      <c r="G62" s="36" t="s">
        <v>209</v>
      </c>
      <c r="H62" s="36">
        <v>8</v>
      </c>
      <c r="I62" s="36">
        <v>9</v>
      </c>
      <c r="J62" s="36" t="s">
        <v>48</v>
      </c>
      <c r="K62" s="36">
        <v>3.9E-2</v>
      </c>
      <c r="L62" s="36"/>
    </row>
    <row r="63" spans="1:12" x14ac:dyDescent="0.15">
      <c r="A63" s="40" t="s">
        <v>34</v>
      </c>
      <c r="B63" s="40"/>
      <c r="C63" s="40"/>
      <c r="D63" s="40">
        <f>SUM(D51:D62)</f>
        <v>71300</v>
      </c>
      <c r="E63" s="40"/>
      <c r="F63" s="40">
        <f>SUM(F51:F62)</f>
        <v>71300</v>
      </c>
      <c r="G63" s="40"/>
      <c r="H63" s="40">
        <f>SUM(H51:H62)</f>
        <v>239</v>
      </c>
      <c r="I63" s="40">
        <f>SUM(I51:I62)</f>
        <v>251</v>
      </c>
      <c r="J63" s="40"/>
      <c r="K63" s="40">
        <f>SUM(K51:K62)</f>
        <v>0.46800000000000003</v>
      </c>
      <c r="L63" s="40"/>
    </row>
    <row r="65" spans="1:12" ht="26.25" x14ac:dyDescent="0.15">
      <c r="A65" s="121" t="s">
        <v>1</v>
      </c>
      <c r="B65" s="122"/>
      <c r="C65" s="122"/>
      <c r="D65" s="122"/>
      <c r="E65" s="122"/>
      <c r="F65" s="122"/>
      <c r="G65" s="123"/>
      <c r="H65" s="122"/>
      <c r="I65" s="122"/>
      <c r="J65" s="122"/>
      <c r="K65" s="122"/>
      <c r="L65" s="27"/>
    </row>
    <row r="66" spans="1:12" ht="15" x14ac:dyDescent="0.15">
      <c r="A66" s="124" t="s">
        <v>2</v>
      </c>
      <c r="B66" s="124"/>
      <c r="C66" s="124"/>
      <c r="D66" s="125">
        <v>45825</v>
      </c>
      <c r="E66" s="125"/>
      <c r="F66" s="125"/>
      <c r="G66" s="126"/>
      <c r="H66" s="125"/>
      <c r="I66" s="125"/>
      <c r="J66" s="125"/>
      <c r="K66" s="125"/>
      <c r="L66" s="27"/>
    </row>
    <row r="67" spans="1:12" x14ac:dyDescent="0.15">
      <c r="A67" s="113" t="s">
        <v>3</v>
      </c>
      <c r="B67" s="114"/>
      <c r="C67" s="114"/>
      <c r="D67" s="115"/>
      <c r="E67" s="116"/>
      <c r="F67" s="116"/>
      <c r="G67" s="116"/>
      <c r="H67" s="116"/>
      <c r="I67" s="116"/>
      <c r="J67" s="116"/>
      <c r="K67" s="116"/>
      <c r="L67" s="116"/>
    </row>
    <row r="68" spans="1:12" x14ac:dyDescent="0.15">
      <c r="A68" s="114"/>
      <c r="B68" s="114"/>
      <c r="C68" s="114"/>
      <c r="D68" s="115"/>
      <c r="E68" s="116"/>
      <c r="F68" s="116"/>
      <c r="G68" s="116"/>
      <c r="H68" s="116"/>
      <c r="I68" s="116"/>
      <c r="J68" s="116"/>
      <c r="K68" s="116"/>
      <c r="L68" s="116"/>
    </row>
    <row r="69" spans="1:12" ht="24.75" x14ac:dyDescent="0.15">
      <c r="A69" s="28" t="s">
        <v>17</v>
      </c>
      <c r="B69" s="29" t="s">
        <v>18</v>
      </c>
      <c r="C69" s="30" t="s">
        <v>19</v>
      </c>
      <c r="D69" s="31" t="s">
        <v>21</v>
      </c>
      <c r="E69" s="32" t="s">
        <v>22</v>
      </c>
      <c r="F69" s="32" t="s">
        <v>23</v>
      </c>
      <c r="G69" s="33" t="s">
        <v>46</v>
      </c>
      <c r="H69" s="34" t="s">
        <v>25</v>
      </c>
      <c r="I69" s="34" t="s">
        <v>26</v>
      </c>
      <c r="J69" s="34" t="s">
        <v>27</v>
      </c>
      <c r="K69" s="34" t="s">
        <v>28</v>
      </c>
      <c r="L69" s="35" t="s">
        <v>29</v>
      </c>
    </row>
    <row r="70" spans="1:12" ht="67.5" x14ac:dyDescent="0.15">
      <c r="A70" s="36" t="s">
        <v>350</v>
      </c>
      <c r="B70" s="36" t="s">
        <v>107</v>
      </c>
      <c r="C70" s="37" t="s">
        <v>359</v>
      </c>
      <c r="D70" s="36">
        <v>1270</v>
      </c>
      <c r="E70" s="36"/>
      <c r="F70" s="36">
        <f t="shared" ref="F70:F81" si="6">D70+E70</f>
        <v>1270</v>
      </c>
      <c r="G70" s="38" t="s">
        <v>360</v>
      </c>
      <c r="H70" s="36">
        <v>21</v>
      </c>
      <c r="I70" s="36">
        <v>22</v>
      </c>
      <c r="J70" s="36" t="s">
        <v>48</v>
      </c>
      <c r="K70" s="36">
        <v>0.06</v>
      </c>
      <c r="L70" s="39" t="s">
        <v>361</v>
      </c>
    </row>
    <row r="71" spans="1:12" x14ac:dyDescent="0.15">
      <c r="A71" s="40"/>
      <c r="B71" s="40"/>
      <c r="C71" s="40"/>
      <c r="D71" s="36">
        <v>1270</v>
      </c>
      <c r="E71" s="36"/>
      <c r="F71" s="36">
        <f t="shared" si="6"/>
        <v>1270</v>
      </c>
      <c r="G71" s="36" t="s">
        <v>362</v>
      </c>
      <c r="H71" s="36">
        <v>25</v>
      </c>
      <c r="I71" s="36">
        <v>26</v>
      </c>
      <c r="J71" s="36" t="s">
        <v>108</v>
      </c>
      <c r="K71" s="36">
        <v>0.06</v>
      </c>
      <c r="L71" s="36"/>
    </row>
    <row r="72" spans="1:12" x14ac:dyDescent="0.15">
      <c r="A72" s="40"/>
      <c r="B72" s="40"/>
      <c r="C72" s="40"/>
      <c r="D72" s="36">
        <v>1270</v>
      </c>
      <c r="E72" s="36"/>
      <c r="F72" s="36">
        <f t="shared" si="6"/>
        <v>1270</v>
      </c>
      <c r="G72" s="36" t="s">
        <v>363</v>
      </c>
      <c r="H72" s="36">
        <v>25</v>
      </c>
      <c r="I72" s="36">
        <v>26</v>
      </c>
      <c r="J72" s="36" t="s">
        <v>108</v>
      </c>
      <c r="K72" s="36">
        <v>0.06</v>
      </c>
      <c r="L72" s="36"/>
    </row>
    <row r="73" spans="1:12" x14ac:dyDescent="0.15">
      <c r="A73" s="40"/>
      <c r="B73" s="40"/>
      <c r="C73" s="40"/>
      <c r="D73" s="36">
        <v>1270</v>
      </c>
      <c r="E73" s="36"/>
      <c r="F73" s="36">
        <f t="shared" si="6"/>
        <v>1270</v>
      </c>
      <c r="G73" s="36" t="s">
        <v>364</v>
      </c>
      <c r="H73" s="36">
        <v>25</v>
      </c>
      <c r="I73" s="36">
        <v>26</v>
      </c>
      <c r="J73" s="36" t="s">
        <v>108</v>
      </c>
      <c r="K73" s="36">
        <v>0.06</v>
      </c>
      <c r="L73" s="36"/>
    </row>
    <row r="74" spans="1:12" x14ac:dyDescent="0.15">
      <c r="A74" s="40"/>
      <c r="B74" s="40"/>
      <c r="C74" s="40"/>
      <c r="D74" s="36">
        <v>1270</v>
      </c>
      <c r="E74" s="36"/>
      <c r="F74" s="36">
        <f t="shared" si="6"/>
        <v>1270</v>
      </c>
      <c r="G74" s="36" t="s">
        <v>365</v>
      </c>
      <c r="H74" s="36">
        <v>25</v>
      </c>
      <c r="I74" s="36">
        <v>26</v>
      </c>
      <c r="J74" s="36" t="s">
        <v>108</v>
      </c>
      <c r="K74" s="36">
        <v>0.06</v>
      </c>
      <c r="L74" s="36"/>
    </row>
    <row r="75" spans="1:12" x14ac:dyDescent="0.15">
      <c r="A75" s="40"/>
      <c r="B75" s="40"/>
      <c r="C75" s="40"/>
      <c r="D75" s="36">
        <v>1270</v>
      </c>
      <c r="E75" s="36"/>
      <c r="F75" s="36">
        <f t="shared" si="6"/>
        <v>1270</v>
      </c>
      <c r="G75" s="36" t="s">
        <v>366</v>
      </c>
      <c r="H75" s="36">
        <v>25</v>
      </c>
      <c r="I75" s="36">
        <v>26</v>
      </c>
      <c r="J75" s="36" t="s">
        <v>108</v>
      </c>
      <c r="K75" s="36">
        <v>0.06</v>
      </c>
      <c r="L75" s="36"/>
    </row>
    <row r="76" spans="1:12" x14ac:dyDescent="0.15">
      <c r="A76" s="40"/>
      <c r="B76" s="40"/>
      <c r="C76" s="40"/>
      <c r="D76" s="36">
        <v>1270</v>
      </c>
      <c r="E76" s="36"/>
      <c r="F76" s="36">
        <f t="shared" si="6"/>
        <v>1270</v>
      </c>
      <c r="G76" s="36" t="s">
        <v>367</v>
      </c>
      <c r="H76" s="36">
        <v>25</v>
      </c>
      <c r="I76" s="36">
        <v>26</v>
      </c>
      <c r="J76" s="36" t="s">
        <v>108</v>
      </c>
      <c r="K76" s="36">
        <v>0.06</v>
      </c>
      <c r="L76" s="36"/>
    </row>
    <row r="77" spans="1:12" x14ac:dyDescent="0.15">
      <c r="A77" s="40"/>
      <c r="B77" s="40"/>
      <c r="C77" s="40"/>
      <c r="D77" s="36">
        <v>1270</v>
      </c>
      <c r="E77" s="36"/>
      <c r="F77" s="36">
        <f t="shared" si="6"/>
        <v>1270</v>
      </c>
      <c r="G77" s="36" t="s">
        <v>368</v>
      </c>
      <c r="H77" s="36">
        <v>25</v>
      </c>
      <c r="I77" s="36">
        <v>26</v>
      </c>
      <c r="J77" s="36" t="s">
        <v>108</v>
      </c>
      <c r="K77" s="36">
        <v>0.06</v>
      </c>
      <c r="L77" s="36"/>
    </row>
    <row r="78" spans="1:12" x14ac:dyDescent="0.15">
      <c r="A78" s="40"/>
      <c r="B78" s="40"/>
      <c r="C78" s="40"/>
      <c r="D78" s="36">
        <v>1270</v>
      </c>
      <c r="E78" s="36"/>
      <c r="F78" s="36">
        <f t="shared" si="6"/>
        <v>1270</v>
      </c>
      <c r="G78" s="36" t="s">
        <v>369</v>
      </c>
      <c r="H78" s="36">
        <v>25</v>
      </c>
      <c r="I78" s="36">
        <v>26</v>
      </c>
      <c r="J78" s="36" t="s">
        <v>108</v>
      </c>
      <c r="K78" s="36">
        <v>0.06</v>
      </c>
      <c r="L78" s="36"/>
    </row>
    <row r="79" spans="1:12" x14ac:dyDescent="0.15">
      <c r="A79" s="40"/>
      <c r="B79" s="40"/>
      <c r="C79" s="40"/>
      <c r="D79" s="36">
        <v>1270</v>
      </c>
      <c r="E79" s="36"/>
      <c r="F79" s="36">
        <f t="shared" si="6"/>
        <v>1270</v>
      </c>
      <c r="G79" s="36" t="s">
        <v>370</v>
      </c>
      <c r="H79" s="36">
        <v>25</v>
      </c>
      <c r="I79" s="36">
        <v>26</v>
      </c>
      <c r="J79" s="36" t="s">
        <v>108</v>
      </c>
      <c r="K79" s="36">
        <v>0.06</v>
      </c>
      <c r="L79" s="36"/>
    </row>
    <row r="80" spans="1:12" x14ac:dyDescent="0.15">
      <c r="A80" s="40"/>
      <c r="B80" s="40"/>
      <c r="C80" s="40"/>
      <c r="D80" s="36">
        <v>1270</v>
      </c>
      <c r="E80" s="36"/>
      <c r="F80" s="36">
        <f t="shared" si="6"/>
        <v>1270</v>
      </c>
      <c r="G80" s="36" t="s">
        <v>371</v>
      </c>
      <c r="H80" s="36">
        <v>25</v>
      </c>
      <c r="I80" s="36">
        <v>26</v>
      </c>
      <c r="J80" s="36" t="s">
        <v>108</v>
      </c>
      <c r="K80" s="36">
        <v>0.06</v>
      </c>
      <c r="L80" s="36"/>
    </row>
    <row r="81" spans="1:12" x14ac:dyDescent="0.15">
      <c r="A81" s="40"/>
      <c r="B81" s="40"/>
      <c r="C81" s="40"/>
      <c r="D81" s="36">
        <v>1270</v>
      </c>
      <c r="E81" s="36"/>
      <c r="F81" s="36">
        <f t="shared" si="6"/>
        <v>1270</v>
      </c>
      <c r="G81" s="36" t="s">
        <v>372</v>
      </c>
      <c r="H81" s="36">
        <v>25</v>
      </c>
      <c r="I81" s="36">
        <v>26</v>
      </c>
      <c r="J81" s="36" t="s">
        <v>108</v>
      </c>
      <c r="K81" s="36">
        <v>0.06</v>
      </c>
      <c r="L81" s="36"/>
    </row>
    <row r="82" spans="1:12" x14ac:dyDescent="0.15">
      <c r="A82" s="40"/>
      <c r="B82" s="40"/>
      <c r="C82" s="40"/>
      <c r="D82" s="36">
        <v>1270</v>
      </c>
      <c r="E82" s="36"/>
      <c r="F82" s="36">
        <f t="shared" ref="F82:F114" si="7">D82+E82</f>
        <v>1270</v>
      </c>
      <c r="G82" s="36" t="s">
        <v>373</v>
      </c>
      <c r="H82" s="36">
        <v>25</v>
      </c>
      <c r="I82" s="36">
        <v>26</v>
      </c>
      <c r="J82" s="36" t="s">
        <v>108</v>
      </c>
      <c r="K82" s="36">
        <v>0.06</v>
      </c>
      <c r="L82" s="36"/>
    </row>
    <row r="83" spans="1:12" x14ac:dyDescent="0.15">
      <c r="A83" s="40"/>
      <c r="B83" s="40"/>
      <c r="C83" s="40"/>
      <c r="D83" s="36">
        <v>1270</v>
      </c>
      <c r="E83" s="36"/>
      <c r="F83" s="36">
        <f t="shared" si="7"/>
        <v>1270</v>
      </c>
      <c r="G83" s="36" t="s">
        <v>374</v>
      </c>
      <c r="H83" s="36">
        <v>25</v>
      </c>
      <c r="I83" s="36">
        <v>26</v>
      </c>
      <c r="J83" s="36" t="s">
        <v>108</v>
      </c>
      <c r="K83" s="36">
        <v>0.06</v>
      </c>
      <c r="L83" s="36"/>
    </row>
    <row r="84" spans="1:12" x14ac:dyDescent="0.15">
      <c r="A84" s="40"/>
      <c r="B84" s="40"/>
      <c r="C84" s="40"/>
      <c r="D84" s="36">
        <v>1270</v>
      </c>
      <c r="E84" s="36"/>
      <c r="F84" s="36">
        <f t="shared" si="7"/>
        <v>1270</v>
      </c>
      <c r="G84" s="36" t="s">
        <v>375</v>
      </c>
      <c r="H84" s="36">
        <v>25</v>
      </c>
      <c r="I84" s="36">
        <v>26</v>
      </c>
      <c r="J84" s="36" t="s">
        <v>108</v>
      </c>
      <c r="K84" s="36">
        <v>0.06</v>
      </c>
      <c r="L84" s="36"/>
    </row>
    <row r="85" spans="1:12" x14ac:dyDescent="0.15">
      <c r="A85" s="40"/>
      <c r="B85" s="40"/>
      <c r="C85" s="40"/>
      <c r="D85" s="36">
        <v>1270</v>
      </c>
      <c r="E85" s="36"/>
      <c r="F85" s="36">
        <f t="shared" si="7"/>
        <v>1270</v>
      </c>
      <c r="G85" s="36" t="s">
        <v>376</v>
      </c>
      <c r="H85" s="36">
        <v>25</v>
      </c>
      <c r="I85" s="36">
        <v>26</v>
      </c>
      <c r="J85" s="36" t="s">
        <v>108</v>
      </c>
      <c r="K85" s="36">
        <v>0.06</v>
      </c>
      <c r="L85" s="36"/>
    </row>
    <row r="86" spans="1:12" x14ac:dyDescent="0.15">
      <c r="A86" s="40"/>
      <c r="B86" s="40"/>
      <c r="C86" s="40"/>
      <c r="D86" s="36">
        <v>1270</v>
      </c>
      <c r="E86" s="36"/>
      <c r="F86" s="36">
        <f t="shared" si="7"/>
        <v>1270</v>
      </c>
      <c r="G86" s="36" t="s">
        <v>377</v>
      </c>
      <c r="H86" s="36">
        <v>25</v>
      </c>
      <c r="I86" s="36">
        <v>26</v>
      </c>
      <c r="J86" s="36" t="s">
        <v>108</v>
      </c>
      <c r="K86" s="36">
        <v>0.06</v>
      </c>
      <c r="L86" s="36"/>
    </row>
    <row r="87" spans="1:12" x14ac:dyDescent="0.15">
      <c r="A87" s="40"/>
      <c r="B87" s="40"/>
      <c r="C87" s="40"/>
      <c r="D87" s="36">
        <v>1270</v>
      </c>
      <c r="E87" s="36"/>
      <c r="F87" s="36">
        <f t="shared" si="7"/>
        <v>1270</v>
      </c>
      <c r="G87" s="36" t="s">
        <v>378</v>
      </c>
      <c r="H87" s="36">
        <v>25</v>
      </c>
      <c r="I87" s="36">
        <v>26</v>
      </c>
      <c r="J87" s="36" t="s">
        <v>108</v>
      </c>
      <c r="K87" s="36">
        <v>0.06</v>
      </c>
      <c r="L87" s="36"/>
    </row>
    <row r="88" spans="1:12" x14ac:dyDescent="0.15">
      <c r="A88" s="40"/>
      <c r="B88" s="40"/>
      <c r="C88" s="40"/>
      <c r="D88" s="36">
        <v>1270</v>
      </c>
      <c r="E88" s="36"/>
      <c r="F88" s="36">
        <f t="shared" si="7"/>
        <v>1270</v>
      </c>
      <c r="G88" s="36" t="s">
        <v>379</v>
      </c>
      <c r="H88" s="36">
        <v>25</v>
      </c>
      <c r="I88" s="36">
        <v>26</v>
      </c>
      <c r="J88" s="36" t="s">
        <v>108</v>
      </c>
      <c r="K88" s="36">
        <v>0.06</v>
      </c>
      <c r="L88" s="36"/>
    </row>
    <row r="89" spans="1:12" x14ac:dyDescent="0.15">
      <c r="A89" s="40"/>
      <c r="B89" s="40"/>
      <c r="C89" s="40"/>
      <c r="D89" s="36">
        <v>1270</v>
      </c>
      <c r="E89" s="36"/>
      <c r="F89" s="36">
        <f t="shared" si="7"/>
        <v>1270</v>
      </c>
      <c r="G89" s="36" t="s">
        <v>380</v>
      </c>
      <c r="H89" s="36">
        <v>25</v>
      </c>
      <c r="I89" s="36">
        <v>26</v>
      </c>
      <c r="J89" s="36" t="s">
        <v>108</v>
      </c>
      <c r="K89" s="36">
        <v>0.06</v>
      </c>
      <c r="L89" s="36"/>
    </row>
    <row r="90" spans="1:12" x14ac:dyDescent="0.15">
      <c r="A90" s="40"/>
      <c r="B90" s="40"/>
      <c r="C90" s="40"/>
      <c r="D90" s="36">
        <v>1270</v>
      </c>
      <c r="E90" s="36"/>
      <c r="F90" s="36">
        <f t="shared" si="7"/>
        <v>1270</v>
      </c>
      <c r="G90" s="36" t="s">
        <v>381</v>
      </c>
      <c r="H90" s="36">
        <v>25</v>
      </c>
      <c r="I90" s="36">
        <v>26</v>
      </c>
      <c r="J90" s="36" t="s">
        <v>108</v>
      </c>
      <c r="K90" s="36">
        <v>0.06</v>
      </c>
      <c r="L90" s="36"/>
    </row>
    <row r="91" spans="1:12" x14ac:dyDescent="0.15">
      <c r="A91" s="40"/>
      <c r="B91" s="40"/>
      <c r="C91" s="40"/>
      <c r="D91" s="36">
        <v>1270</v>
      </c>
      <c r="E91" s="36"/>
      <c r="F91" s="36">
        <f t="shared" si="7"/>
        <v>1270</v>
      </c>
      <c r="G91" s="36" t="s">
        <v>382</v>
      </c>
      <c r="H91" s="36">
        <v>25</v>
      </c>
      <c r="I91" s="36">
        <v>26</v>
      </c>
      <c r="J91" s="36" t="s">
        <v>108</v>
      </c>
      <c r="K91" s="36">
        <v>0.06</v>
      </c>
      <c r="L91" s="36"/>
    </row>
    <row r="92" spans="1:12" x14ac:dyDescent="0.15">
      <c r="A92" s="40"/>
      <c r="B92" s="40"/>
      <c r="C92" s="40"/>
      <c r="D92" s="36">
        <v>1270</v>
      </c>
      <c r="E92" s="36"/>
      <c r="F92" s="36">
        <f t="shared" si="7"/>
        <v>1270</v>
      </c>
      <c r="G92" s="36" t="s">
        <v>383</v>
      </c>
      <c r="H92" s="36">
        <v>25</v>
      </c>
      <c r="I92" s="36">
        <v>26</v>
      </c>
      <c r="J92" s="36" t="s">
        <v>108</v>
      </c>
      <c r="K92" s="36">
        <v>0.06</v>
      </c>
      <c r="L92" s="36"/>
    </row>
    <row r="93" spans="1:12" x14ac:dyDescent="0.15">
      <c r="A93" s="40"/>
      <c r="B93" s="40"/>
      <c r="C93" s="40"/>
      <c r="D93" s="36">
        <v>1270</v>
      </c>
      <c r="E93" s="36"/>
      <c r="F93" s="36">
        <f t="shared" si="7"/>
        <v>1270</v>
      </c>
      <c r="G93" s="36" t="s">
        <v>384</v>
      </c>
      <c r="H93" s="36">
        <v>25</v>
      </c>
      <c r="I93" s="36">
        <v>26</v>
      </c>
      <c r="J93" s="36" t="s">
        <v>108</v>
      </c>
      <c r="K93" s="36">
        <v>0.06</v>
      </c>
      <c r="L93" s="36"/>
    </row>
    <row r="94" spans="1:12" x14ac:dyDescent="0.15">
      <c r="A94" s="40"/>
      <c r="B94" s="40"/>
      <c r="C94" s="40"/>
      <c r="D94" s="36">
        <v>1270</v>
      </c>
      <c r="E94" s="36"/>
      <c r="F94" s="36">
        <f t="shared" si="7"/>
        <v>1270</v>
      </c>
      <c r="G94" s="36" t="s">
        <v>385</v>
      </c>
      <c r="H94" s="36">
        <v>25</v>
      </c>
      <c r="I94" s="36">
        <v>26</v>
      </c>
      <c r="J94" s="36" t="s">
        <v>108</v>
      </c>
      <c r="K94" s="36">
        <v>0.06</v>
      </c>
      <c r="L94" s="36"/>
    </row>
    <row r="95" spans="1:12" x14ac:dyDescent="0.15">
      <c r="A95" s="40"/>
      <c r="B95" s="40"/>
      <c r="C95" s="40"/>
      <c r="D95" s="36">
        <v>1270</v>
      </c>
      <c r="E95" s="36"/>
      <c r="F95" s="36">
        <f t="shared" si="7"/>
        <v>1270</v>
      </c>
      <c r="G95" s="36" t="s">
        <v>386</v>
      </c>
      <c r="H95" s="36">
        <v>25</v>
      </c>
      <c r="I95" s="36">
        <v>26</v>
      </c>
      <c r="J95" s="36" t="s">
        <v>108</v>
      </c>
      <c r="K95" s="36">
        <v>0.06</v>
      </c>
      <c r="L95" s="36"/>
    </row>
    <row r="96" spans="1:12" x14ac:dyDescent="0.15">
      <c r="A96" s="40"/>
      <c r="B96" s="40"/>
      <c r="C96" s="40"/>
      <c r="D96" s="36">
        <v>1270</v>
      </c>
      <c r="E96" s="36"/>
      <c r="F96" s="36">
        <f t="shared" si="7"/>
        <v>1270</v>
      </c>
      <c r="G96" s="36" t="s">
        <v>387</v>
      </c>
      <c r="H96" s="36">
        <v>25</v>
      </c>
      <c r="I96" s="36">
        <v>26</v>
      </c>
      <c r="J96" s="36" t="s">
        <v>108</v>
      </c>
      <c r="K96" s="36">
        <v>0.06</v>
      </c>
      <c r="L96" s="36"/>
    </row>
    <row r="97" spans="1:12" x14ac:dyDescent="0.15">
      <c r="A97" s="40"/>
      <c r="B97" s="40"/>
      <c r="C97" s="40"/>
      <c r="D97" s="36">
        <v>1270</v>
      </c>
      <c r="E97" s="36"/>
      <c r="F97" s="36">
        <f t="shared" si="7"/>
        <v>1270</v>
      </c>
      <c r="G97" s="36" t="s">
        <v>388</v>
      </c>
      <c r="H97" s="36">
        <v>25</v>
      </c>
      <c r="I97" s="36">
        <v>26</v>
      </c>
      <c r="J97" s="36" t="s">
        <v>108</v>
      </c>
      <c r="K97" s="36">
        <v>0.06</v>
      </c>
      <c r="L97" s="36"/>
    </row>
    <row r="98" spans="1:12" x14ac:dyDescent="0.15">
      <c r="A98" s="40"/>
      <c r="B98" s="40"/>
      <c r="C98" s="40"/>
      <c r="D98" s="36">
        <v>1270</v>
      </c>
      <c r="E98" s="36"/>
      <c r="F98" s="36">
        <f t="shared" si="7"/>
        <v>1270</v>
      </c>
      <c r="G98" s="36" t="s">
        <v>389</v>
      </c>
      <c r="H98" s="36">
        <v>25</v>
      </c>
      <c r="I98" s="36">
        <v>26</v>
      </c>
      <c r="J98" s="36" t="s">
        <v>108</v>
      </c>
      <c r="K98" s="36">
        <v>0.06</v>
      </c>
      <c r="L98" s="36"/>
    </row>
    <row r="99" spans="1:12" x14ac:dyDescent="0.15">
      <c r="A99" s="40"/>
      <c r="B99" s="40"/>
      <c r="C99" s="40"/>
      <c r="D99" s="36">
        <v>1270</v>
      </c>
      <c r="E99" s="36"/>
      <c r="F99" s="36">
        <f t="shared" si="7"/>
        <v>1270</v>
      </c>
      <c r="G99" s="36" t="s">
        <v>390</v>
      </c>
      <c r="H99" s="36">
        <v>25</v>
      </c>
      <c r="I99" s="36">
        <v>26</v>
      </c>
      <c r="J99" s="36" t="s">
        <v>108</v>
      </c>
      <c r="K99" s="36">
        <v>0.06</v>
      </c>
      <c r="L99" s="36"/>
    </row>
    <row r="100" spans="1:12" x14ac:dyDescent="0.15">
      <c r="A100" s="40"/>
      <c r="B100" s="40"/>
      <c r="C100" s="40"/>
      <c r="D100" s="36">
        <v>1270</v>
      </c>
      <c r="E100" s="36"/>
      <c r="F100" s="36">
        <f t="shared" si="7"/>
        <v>1270</v>
      </c>
      <c r="G100" s="36" t="s">
        <v>391</v>
      </c>
      <c r="H100" s="36">
        <v>25</v>
      </c>
      <c r="I100" s="36">
        <v>26</v>
      </c>
      <c r="J100" s="36" t="s">
        <v>108</v>
      </c>
      <c r="K100" s="36">
        <v>0.06</v>
      </c>
      <c r="L100" s="36"/>
    </row>
    <row r="101" spans="1:12" x14ac:dyDescent="0.15">
      <c r="A101" s="40"/>
      <c r="B101" s="40"/>
      <c r="C101" s="40"/>
      <c r="D101" s="36">
        <v>1270</v>
      </c>
      <c r="E101" s="36"/>
      <c r="F101" s="36">
        <f t="shared" si="7"/>
        <v>1270</v>
      </c>
      <c r="G101" s="36" t="s">
        <v>392</v>
      </c>
      <c r="H101" s="36">
        <v>25</v>
      </c>
      <c r="I101" s="36">
        <v>26</v>
      </c>
      <c r="J101" s="36" t="s">
        <v>108</v>
      </c>
      <c r="K101" s="36">
        <v>0.06</v>
      </c>
      <c r="L101" s="36"/>
    </row>
    <row r="102" spans="1:12" x14ac:dyDescent="0.15">
      <c r="A102" s="40"/>
      <c r="B102" s="40"/>
      <c r="C102" s="40"/>
      <c r="D102" s="36">
        <v>1270</v>
      </c>
      <c r="E102" s="36"/>
      <c r="F102" s="36">
        <f t="shared" si="7"/>
        <v>1270</v>
      </c>
      <c r="G102" s="36" t="s">
        <v>393</v>
      </c>
      <c r="H102" s="36">
        <v>25</v>
      </c>
      <c r="I102" s="36">
        <v>26</v>
      </c>
      <c r="J102" s="36" t="s">
        <v>108</v>
      </c>
      <c r="K102" s="36">
        <v>0.06</v>
      </c>
      <c r="L102" s="36"/>
    </row>
    <row r="103" spans="1:12" x14ac:dyDescent="0.15">
      <c r="A103" s="40"/>
      <c r="B103" s="40"/>
      <c r="C103" s="40"/>
      <c r="D103" s="36">
        <v>1270</v>
      </c>
      <c r="E103" s="36"/>
      <c r="F103" s="36">
        <f t="shared" si="7"/>
        <v>1270</v>
      </c>
      <c r="G103" s="36" t="s">
        <v>394</v>
      </c>
      <c r="H103" s="36">
        <v>25</v>
      </c>
      <c r="I103" s="36">
        <v>26</v>
      </c>
      <c r="J103" s="36" t="s">
        <v>108</v>
      </c>
      <c r="K103" s="36">
        <v>0.06</v>
      </c>
      <c r="L103" s="36"/>
    </row>
    <row r="104" spans="1:12" x14ac:dyDescent="0.15">
      <c r="A104" s="40"/>
      <c r="B104" s="40"/>
      <c r="C104" s="40"/>
      <c r="D104" s="36">
        <v>1270</v>
      </c>
      <c r="E104" s="36"/>
      <c r="F104" s="36">
        <f t="shared" si="7"/>
        <v>1270</v>
      </c>
      <c r="G104" s="36" t="s">
        <v>395</v>
      </c>
      <c r="H104" s="36">
        <v>25</v>
      </c>
      <c r="I104" s="36">
        <v>26</v>
      </c>
      <c r="J104" s="36" t="s">
        <v>108</v>
      </c>
      <c r="K104" s="36">
        <v>0.06</v>
      </c>
      <c r="L104" s="36"/>
    </row>
    <row r="105" spans="1:12" x14ac:dyDescent="0.15">
      <c r="A105" s="40"/>
      <c r="B105" s="40"/>
      <c r="C105" s="40"/>
      <c r="D105" s="36">
        <v>1270</v>
      </c>
      <c r="E105" s="36"/>
      <c r="F105" s="36">
        <f t="shared" si="7"/>
        <v>1270</v>
      </c>
      <c r="G105" s="36" t="s">
        <v>396</v>
      </c>
      <c r="H105" s="36">
        <v>25</v>
      </c>
      <c r="I105" s="36">
        <v>26</v>
      </c>
      <c r="J105" s="36" t="s">
        <v>108</v>
      </c>
      <c r="K105" s="36">
        <v>0.06</v>
      </c>
      <c r="L105" s="36"/>
    </row>
    <row r="106" spans="1:12" x14ac:dyDescent="0.15">
      <c r="A106" s="40"/>
      <c r="B106" s="40"/>
      <c r="C106" s="40"/>
      <c r="D106" s="36">
        <v>1270</v>
      </c>
      <c r="E106" s="36"/>
      <c r="F106" s="36">
        <f t="shared" si="7"/>
        <v>1270</v>
      </c>
      <c r="G106" s="36" t="s">
        <v>397</v>
      </c>
      <c r="H106" s="36">
        <v>25</v>
      </c>
      <c r="I106" s="36">
        <v>26</v>
      </c>
      <c r="J106" s="36" t="s">
        <v>108</v>
      </c>
      <c r="K106" s="36">
        <v>0.06</v>
      </c>
      <c r="L106" s="36"/>
    </row>
    <row r="107" spans="1:12" x14ac:dyDescent="0.15">
      <c r="A107" s="40"/>
      <c r="B107" s="40"/>
      <c r="C107" s="40"/>
      <c r="D107" s="36">
        <v>1270</v>
      </c>
      <c r="E107" s="36"/>
      <c r="F107" s="36">
        <f t="shared" si="7"/>
        <v>1270</v>
      </c>
      <c r="G107" s="36" t="s">
        <v>398</v>
      </c>
      <c r="H107" s="36">
        <v>25</v>
      </c>
      <c r="I107" s="36">
        <v>26</v>
      </c>
      <c r="J107" s="36" t="s">
        <v>108</v>
      </c>
      <c r="K107" s="36">
        <v>0.06</v>
      </c>
      <c r="L107" s="36"/>
    </row>
    <row r="108" spans="1:12" x14ac:dyDescent="0.15">
      <c r="A108" s="40"/>
      <c r="B108" s="40"/>
      <c r="C108" s="40"/>
      <c r="D108" s="36">
        <v>1270</v>
      </c>
      <c r="E108" s="36"/>
      <c r="F108" s="36">
        <f t="shared" si="7"/>
        <v>1270</v>
      </c>
      <c r="G108" s="36" t="s">
        <v>399</v>
      </c>
      <c r="H108" s="36">
        <v>25</v>
      </c>
      <c r="I108" s="36">
        <v>26</v>
      </c>
      <c r="J108" s="36" t="s">
        <v>108</v>
      </c>
      <c r="K108" s="36">
        <v>0.06</v>
      </c>
      <c r="L108" s="36"/>
    </row>
    <row r="109" spans="1:12" x14ac:dyDescent="0.15">
      <c r="A109" s="40"/>
      <c r="B109" s="40"/>
      <c r="C109" s="40"/>
      <c r="D109" s="36">
        <v>1270</v>
      </c>
      <c r="E109" s="36"/>
      <c r="F109" s="36">
        <f t="shared" si="7"/>
        <v>1270</v>
      </c>
      <c r="G109" s="36" t="s">
        <v>400</v>
      </c>
      <c r="H109" s="36">
        <v>25</v>
      </c>
      <c r="I109" s="36">
        <v>26</v>
      </c>
      <c r="J109" s="36" t="s">
        <v>108</v>
      </c>
      <c r="K109" s="36">
        <v>0.06</v>
      </c>
      <c r="L109" s="36"/>
    </row>
    <row r="110" spans="1:12" x14ac:dyDescent="0.15">
      <c r="A110" s="40"/>
      <c r="B110" s="40"/>
      <c r="C110" s="40"/>
      <c r="D110" s="36">
        <v>1270</v>
      </c>
      <c r="E110" s="36"/>
      <c r="F110" s="36">
        <f t="shared" si="7"/>
        <v>1270</v>
      </c>
      <c r="G110" s="36" t="s">
        <v>401</v>
      </c>
      <c r="H110" s="36">
        <v>25</v>
      </c>
      <c r="I110" s="36">
        <v>26</v>
      </c>
      <c r="J110" s="36" t="s">
        <v>108</v>
      </c>
      <c r="K110" s="36">
        <v>0.06</v>
      </c>
      <c r="L110" s="36"/>
    </row>
    <row r="111" spans="1:12" x14ac:dyDescent="0.15">
      <c r="A111" s="40"/>
      <c r="B111" s="40"/>
      <c r="C111" s="40"/>
      <c r="D111" s="36">
        <v>1270</v>
      </c>
      <c r="E111" s="36"/>
      <c r="F111" s="36">
        <f t="shared" si="7"/>
        <v>1270</v>
      </c>
      <c r="G111" s="36" t="s">
        <v>402</v>
      </c>
      <c r="H111" s="36">
        <v>25</v>
      </c>
      <c r="I111" s="36">
        <v>26</v>
      </c>
      <c r="J111" s="36" t="s">
        <v>108</v>
      </c>
      <c r="K111" s="36">
        <v>0.06</v>
      </c>
      <c r="L111" s="36"/>
    </row>
    <row r="112" spans="1:12" x14ac:dyDescent="0.15">
      <c r="A112" s="40"/>
      <c r="B112" s="40"/>
      <c r="C112" s="40"/>
      <c r="D112" s="36">
        <v>1270</v>
      </c>
      <c r="E112" s="36"/>
      <c r="F112" s="36">
        <f t="shared" si="7"/>
        <v>1270</v>
      </c>
      <c r="G112" s="36" t="s">
        <v>403</v>
      </c>
      <c r="H112" s="36">
        <v>25</v>
      </c>
      <c r="I112" s="36">
        <v>26</v>
      </c>
      <c r="J112" s="36" t="s">
        <v>108</v>
      </c>
      <c r="K112" s="36">
        <v>0.06</v>
      </c>
      <c r="L112" s="36"/>
    </row>
    <row r="113" spans="1:12" x14ac:dyDescent="0.15">
      <c r="A113" s="40"/>
      <c r="B113" s="40"/>
      <c r="C113" s="40"/>
      <c r="D113" s="36">
        <v>1270</v>
      </c>
      <c r="E113" s="36"/>
      <c r="F113" s="36">
        <f t="shared" si="7"/>
        <v>1270</v>
      </c>
      <c r="G113" s="36" t="s">
        <v>404</v>
      </c>
      <c r="H113" s="36">
        <v>25</v>
      </c>
      <c r="I113" s="36">
        <v>26</v>
      </c>
      <c r="J113" s="36" t="s">
        <v>108</v>
      </c>
      <c r="K113" s="36">
        <v>0.06</v>
      </c>
      <c r="L113" s="36"/>
    </row>
    <row r="114" spans="1:12" x14ac:dyDescent="0.15">
      <c r="A114" s="40"/>
      <c r="B114" s="40"/>
      <c r="C114" s="40"/>
      <c r="D114" s="36">
        <v>346</v>
      </c>
      <c r="E114" s="36"/>
      <c r="F114" s="36">
        <f t="shared" si="7"/>
        <v>346</v>
      </c>
      <c r="G114" s="36" t="s">
        <v>405</v>
      </c>
      <c r="H114" s="36">
        <v>8</v>
      </c>
      <c r="I114" s="36">
        <v>9</v>
      </c>
      <c r="J114" s="36" t="s">
        <v>108</v>
      </c>
      <c r="K114" s="36">
        <v>0.06</v>
      </c>
      <c r="L114" s="36"/>
    </row>
    <row r="115" spans="1:12" x14ac:dyDescent="0.15">
      <c r="A115" s="40" t="s">
        <v>34</v>
      </c>
      <c r="B115" s="40"/>
      <c r="C115" s="40"/>
      <c r="D115" s="40">
        <f>SUM(D70:D114)</f>
        <v>56226</v>
      </c>
      <c r="E115" s="40"/>
      <c r="F115" s="40">
        <f>SUM(F70:F114)</f>
        <v>56226</v>
      </c>
      <c r="G115" s="40"/>
      <c r="H115" s="40">
        <f>SUM(H70:H114)</f>
        <v>1104</v>
      </c>
      <c r="I115" s="40">
        <f>SUM(I70:I114)</f>
        <v>1149</v>
      </c>
      <c r="J115" s="40"/>
      <c r="K115" s="40">
        <f>SUM(K70:K114)</f>
        <v>2.7</v>
      </c>
      <c r="L115" s="40"/>
    </row>
    <row r="117" spans="1:12" ht="26.25" x14ac:dyDescent="0.15">
      <c r="A117" s="121" t="s">
        <v>1</v>
      </c>
      <c r="B117" s="122"/>
      <c r="C117" s="122"/>
      <c r="D117" s="122"/>
      <c r="E117" s="122"/>
      <c r="F117" s="122"/>
      <c r="G117" s="123"/>
      <c r="H117" s="122"/>
      <c r="I117" s="122"/>
      <c r="J117" s="122"/>
      <c r="K117" s="122"/>
      <c r="L117" s="27"/>
    </row>
    <row r="118" spans="1:12" ht="15" x14ac:dyDescent="0.15">
      <c r="A118" s="124" t="s">
        <v>2</v>
      </c>
      <c r="B118" s="124"/>
      <c r="C118" s="124"/>
      <c r="D118" s="125">
        <v>45825</v>
      </c>
      <c r="E118" s="125"/>
      <c r="F118" s="125"/>
      <c r="G118" s="126"/>
      <c r="H118" s="125"/>
      <c r="I118" s="125"/>
      <c r="J118" s="125"/>
      <c r="K118" s="125"/>
      <c r="L118" s="27"/>
    </row>
    <row r="119" spans="1:12" x14ac:dyDescent="0.15">
      <c r="A119" s="113" t="s">
        <v>3</v>
      </c>
      <c r="B119" s="114"/>
      <c r="C119" s="114"/>
      <c r="D119" s="115"/>
      <c r="E119" s="116"/>
      <c r="F119" s="116"/>
      <c r="G119" s="116"/>
      <c r="H119" s="116"/>
      <c r="I119" s="116"/>
      <c r="J119" s="116"/>
      <c r="K119" s="116"/>
      <c r="L119" s="116"/>
    </row>
    <row r="120" spans="1:12" x14ac:dyDescent="0.15">
      <c r="A120" s="114"/>
      <c r="B120" s="114"/>
      <c r="C120" s="114"/>
      <c r="D120" s="115"/>
      <c r="E120" s="116"/>
      <c r="F120" s="116"/>
      <c r="G120" s="116"/>
      <c r="H120" s="116"/>
      <c r="I120" s="116"/>
      <c r="J120" s="116"/>
      <c r="K120" s="116"/>
      <c r="L120" s="116"/>
    </row>
    <row r="121" spans="1:12" ht="24.75" x14ac:dyDescent="0.15">
      <c r="A121" s="28" t="s">
        <v>17</v>
      </c>
      <c r="B121" s="29" t="s">
        <v>18</v>
      </c>
      <c r="C121" s="30" t="s">
        <v>19</v>
      </c>
      <c r="D121" s="31" t="s">
        <v>21</v>
      </c>
      <c r="E121" s="32" t="s">
        <v>22</v>
      </c>
      <c r="F121" s="32" t="s">
        <v>23</v>
      </c>
      <c r="G121" s="33" t="s">
        <v>46</v>
      </c>
      <c r="H121" s="34" t="s">
        <v>25</v>
      </c>
      <c r="I121" s="34" t="s">
        <v>26</v>
      </c>
      <c r="J121" s="34" t="s">
        <v>27</v>
      </c>
      <c r="K121" s="34" t="s">
        <v>28</v>
      </c>
      <c r="L121" s="35" t="s">
        <v>29</v>
      </c>
    </row>
    <row r="122" spans="1:12" x14ac:dyDescent="0.15">
      <c r="A122" s="36" t="s">
        <v>350</v>
      </c>
      <c r="B122" s="36" t="s">
        <v>106</v>
      </c>
      <c r="C122" s="37" t="s">
        <v>406</v>
      </c>
      <c r="D122" s="36">
        <v>1397</v>
      </c>
      <c r="E122" s="36"/>
      <c r="F122" s="36">
        <f>D122+E122</f>
        <v>1397</v>
      </c>
      <c r="G122" s="38" t="s">
        <v>32</v>
      </c>
      <c r="H122" s="36">
        <v>18.3</v>
      </c>
      <c r="I122" s="36">
        <v>19.3</v>
      </c>
      <c r="J122" s="36" t="s">
        <v>48</v>
      </c>
      <c r="K122" s="36">
        <v>3.9E-2</v>
      </c>
      <c r="L122" s="39" t="s">
        <v>407</v>
      </c>
    </row>
    <row r="123" spans="1:12" x14ac:dyDescent="0.15">
      <c r="A123" s="40" t="s">
        <v>34</v>
      </c>
      <c r="B123" s="40"/>
      <c r="C123" s="40"/>
      <c r="D123" s="40">
        <f t="shared" ref="D123:I123" si="8">SUM(D122:D122)</f>
        <v>1397</v>
      </c>
      <c r="E123" s="40"/>
      <c r="F123" s="40">
        <f t="shared" si="8"/>
        <v>1397</v>
      </c>
      <c r="G123" s="40"/>
      <c r="H123" s="40">
        <f t="shared" si="8"/>
        <v>18.3</v>
      </c>
      <c r="I123" s="40">
        <f t="shared" si="8"/>
        <v>19.3</v>
      </c>
      <c r="J123" s="40"/>
      <c r="K123" s="40">
        <f>SUM(K122:K122)</f>
        <v>3.9E-2</v>
      </c>
      <c r="L123" s="40"/>
    </row>
    <row r="125" spans="1:12" ht="26.25" x14ac:dyDescent="0.15">
      <c r="A125" s="121" t="s">
        <v>1</v>
      </c>
      <c r="B125" s="122"/>
      <c r="C125" s="122"/>
      <c r="D125" s="122"/>
      <c r="E125" s="122"/>
      <c r="F125" s="122"/>
      <c r="G125" s="123"/>
      <c r="H125" s="122"/>
      <c r="I125" s="122"/>
      <c r="J125" s="122"/>
      <c r="K125" s="122"/>
      <c r="L125" s="27"/>
    </row>
    <row r="126" spans="1:12" ht="15" x14ac:dyDescent="0.15">
      <c r="A126" s="124" t="s">
        <v>2</v>
      </c>
      <c r="B126" s="124"/>
      <c r="C126" s="124"/>
      <c r="D126" s="125">
        <v>45825</v>
      </c>
      <c r="E126" s="125"/>
      <c r="F126" s="125"/>
      <c r="G126" s="126"/>
      <c r="H126" s="125"/>
      <c r="I126" s="125"/>
      <c r="J126" s="125"/>
      <c r="K126" s="125"/>
      <c r="L126" s="27"/>
    </row>
    <row r="127" spans="1:12" x14ac:dyDescent="0.15">
      <c r="A127" s="113" t="s">
        <v>3</v>
      </c>
      <c r="B127" s="114"/>
      <c r="C127" s="114"/>
      <c r="D127" s="115"/>
      <c r="E127" s="116"/>
      <c r="F127" s="116"/>
      <c r="G127" s="116"/>
      <c r="H127" s="116"/>
      <c r="I127" s="116"/>
      <c r="J127" s="116"/>
      <c r="K127" s="116"/>
      <c r="L127" s="116"/>
    </row>
    <row r="128" spans="1:12" x14ac:dyDescent="0.15">
      <c r="A128" s="114"/>
      <c r="B128" s="114"/>
      <c r="C128" s="114"/>
      <c r="D128" s="115"/>
      <c r="E128" s="116"/>
      <c r="F128" s="116"/>
      <c r="G128" s="116"/>
      <c r="H128" s="116"/>
      <c r="I128" s="116"/>
      <c r="J128" s="116"/>
      <c r="K128" s="116"/>
      <c r="L128" s="116"/>
    </row>
    <row r="129" spans="1:12" ht="24.75" x14ac:dyDescent="0.15">
      <c r="A129" s="28" t="s">
        <v>17</v>
      </c>
      <c r="B129" s="29" t="s">
        <v>18</v>
      </c>
      <c r="C129" s="30" t="s">
        <v>19</v>
      </c>
      <c r="D129" s="31" t="s">
        <v>21</v>
      </c>
      <c r="E129" s="32" t="s">
        <v>22</v>
      </c>
      <c r="F129" s="32" t="s">
        <v>23</v>
      </c>
      <c r="G129" s="33" t="s">
        <v>46</v>
      </c>
      <c r="H129" s="34" t="s">
        <v>25</v>
      </c>
      <c r="I129" s="34" t="s">
        <v>26</v>
      </c>
      <c r="J129" s="34" t="s">
        <v>27</v>
      </c>
      <c r="K129" s="34" t="s">
        <v>28</v>
      </c>
      <c r="L129" s="35" t="s">
        <v>29</v>
      </c>
    </row>
    <row r="130" spans="1:12" x14ac:dyDescent="0.15">
      <c r="A130" s="36" t="s">
        <v>350</v>
      </c>
      <c r="B130" s="36" t="s">
        <v>106</v>
      </c>
      <c r="C130" s="37" t="s">
        <v>408</v>
      </c>
      <c r="D130" s="36">
        <v>3000</v>
      </c>
      <c r="E130" s="36"/>
      <c r="F130" s="36">
        <f t="shared" ref="F130:F135" si="9">D130+E130</f>
        <v>3000</v>
      </c>
      <c r="G130" s="38" t="s">
        <v>94</v>
      </c>
      <c r="H130" s="36">
        <v>18.3</v>
      </c>
      <c r="I130" s="36">
        <v>19.3</v>
      </c>
      <c r="J130" s="36" t="s">
        <v>48</v>
      </c>
      <c r="K130" s="36">
        <v>3.9E-2</v>
      </c>
      <c r="L130" s="39" t="s">
        <v>407</v>
      </c>
    </row>
    <row r="131" spans="1:12" x14ac:dyDescent="0.15">
      <c r="A131" s="40"/>
      <c r="B131" s="40"/>
      <c r="C131" s="40"/>
      <c r="D131" s="36">
        <v>3000</v>
      </c>
      <c r="E131" s="36"/>
      <c r="F131" s="36">
        <f t="shared" si="9"/>
        <v>3000</v>
      </c>
      <c r="G131" s="36" t="s">
        <v>95</v>
      </c>
      <c r="H131" s="36">
        <v>18.3</v>
      </c>
      <c r="I131" s="36">
        <v>19.3</v>
      </c>
      <c r="J131" s="36" t="s">
        <v>48</v>
      </c>
      <c r="K131" s="36">
        <v>3.9E-2</v>
      </c>
      <c r="L131" s="36"/>
    </row>
    <row r="132" spans="1:12" x14ac:dyDescent="0.15">
      <c r="A132" s="40"/>
      <c r="B132" s="40"/>
      <c r="C132" s="40"/>
      <c r="D132" s="36">
        <v>3000</v>
      </c>
      <c r="E132" s="36"/>
      <c r="F132" s="36">
        <f t="shared" si="9"/>
        <v>3000</v>
      </c>
      <c r="G132" s="36" t="s">
        <v>96</v>
      </c>
      <c r="H132" s="36">
        <v>18.3</v>
      </c>
      <c r="I132" s="36">
        <v>19.3</v>
      </c>
      <c r="J132" s="36" t="s">
        <v>48</v>
      </c>
      <c r="K132" s="36">
        <v>3.9E-2</v>
      </c>
      <c r="L132" s="36"/>
    </row>
    <row r="133" spans="1:12" x14ac:dyDescent="0.15">
      <c r="A133" s="40"/>
      <c r="B133" s="40"/>
      <c r="C133" s="40"/>
      <c r="D133" s="36">
        <v>3000</v>
      </c>
      <c r="E133" s="36"/>
      <c r="F133" s="36">
        <f t="shared" si="9"/>
        <v>3000</v>
      </c>
      <c r="G133" s="36" t="s">
        <v>97</v>
      </c>
      <c r="H133" s="36">
        <v>18.3</v>
      </c>
      <c r="I133" s="36">
        <v>19.3</v>
      </c>
      <c r="J133" s="36" t="s">
        <v>48</v>
      </c>
      <c r="K133" s="36">
        <v>3.9E-2</v>
      </c>
      <c r="L133" s="36"/>
    </row>
    <row r="134" spans="1:12" x14ac:dyDescent="0.15">
      <c r="A134" s="40"/>
      <c r="B134" s="40"/>
      <c r="C134" s="40"/>
      <c r="D134" s="36">
        <v>3000</v>
      </c>
      <c r="E134" s="36"/>
      <c r="F134" s="36">
        <f t="shared" si="9"/>
        <v>3000</v>
      </c>
      <c r="G134" s="36" t="s">
        <v>98</v>
      </c>
      <c r="H134" s="36">
        <v>18.3</v>
      </c>
      <c r="I134" s="36">
        <v>19.3</v>
      </c>
      <c r="J134" s="36" t="s">
        <v>48</v>
      </c>
      <c r="K134" s="36">
        <v>3.9E-2</v>
      </c>
      <c r="L134" s="36"/>
    </row>
    <row r="135" spans="1:12" x14ac:dyDescent="0.15">
      <c r="A135" s="40"/>
      <c r="B135" s="40"/>
      <c r="C135" s="40"/>
      <c r="D135" s="36">
        <v>963</v>
      </c>
      <c r="E135" s="36"/>
      <c r="F135" s="36">
        <f t="shared" si="9"/>
        <v>963</v>
      </c>
      <c r="G135" s="36" t="s">
        <v>99</v>
      </c>
      <c r="H135" s="36">
        <v>8</v>
      </c>
      <c r="I135" s="36">
        <v>9</v>
      </c>
      <c r="J135" s="36" t="s">
        <v>48</v>
      </c>
      <c r="K135" s="36">
        <v>3.9E-2</v>
      </c>
      <c r="L135" s="36"/>
    </row>
    <row r="136" spans="1:12" x14ac:dyDescent="0.15">
      <c r="A136" s="40" t="s">
        <v>34</v>
      </c>
      <c r="B136" s="40"/>
      <c r="C136" s="40"/>
      <c r="D136" s="40">
        <f>SUM(D130:D135)</f>
        <v>15963</v>
      </c>
      <c r="E136" s="40"/>
      <c r="F136" s="40">
        <f>SUM(F130:F135)</f>
        <v>15963</v>
      </c>
      <c r="G136" s="40"/>
      <c r="H136" s="40">
        <f>SUM(H130:H135)</f>
        <v>99.5</v>
      </c>
      <c r="I136" s="40">
        <f>SUM(I130:I135)</f>
        <v>105.5</v>
      </c>
      <c r="J136" s="40"/>
      <c r="K136" s="40">
        <f>SUM(K130:K135)</f>
        <v>0.23400000000000001</v>
      </c>
      <c r="L136" s="40"/>
    </row>
    <row r="138" spans="1:12" ht="26.25" x14ac:dyDescent="0.15">
      <c r="A138" s="121" t="s">
        <v>1</v>
      </c>
      <c r="B138" s="122"/>
      <c r="C138" s="122"/>
      <c r="D138" s="122"/>
      <c r="E138" s="122"/>
      <c r="F138" s="122"/>
      <c r="G138" s="123"/>
      <c r="H138" s="122"/>
      <c r="I138" s="122"/>
      <c r="J138" s="122"/>
      <c r="K138" s="122"/>
      <c r="L138" s="27"/>
    </row>
    <row r="139" spans="1:12" ht="15" x14ac:dyDescent="0.15">
      <c r="A139" s="124" t="s">
        <v>2</v>
      </c>
      <c r="B139" s="124"/>
      <c r="C139" s="124"/>
      <c r="D139" s="125">
        <v>45825</v>
      </c>
      <c r="E139" s="125"/>
      <c r="F139" s="125"/>
      <c r="G139" s="126"/>
      <c r="H139" s="125"/>
      <c r="I139" s="125"/>
      <c r="J139" s="125"/>
      <c r="K139" s="125"/>
      <c r="L139" s="27"/>
    </row>
    <row r="140" spans="1:12" x14ac:dyDescent="0.15">
      <c r="A140" s="113" t="s">
        <v>3</v>
      </c>
      <c r="B140" s="114"/>
      <c r="C140" s="114"/>
      <c r="D140" s="115"/>
      <c r="E140" s="116"/>
      <c r="F140" s="116"/>
      <c r="G140" s="116"/>
      <c r="H140" s="116"/>
      <c r="I140" s="116"/>
      <c r="J140" s="116"/>
      <c r="K140" s="116"/>
      <c r="L140" s="116"/>
    </row>
    <row r="141" spans="1:12" x14ac:dyDescent="0.15">
      <c r="A141" s="114"/>
      <c r="B141" s="114"/>
      <c r="C141" s="114"/>
      <c r="D141" s="115"/>
      <c r="E141" s="116"/>
      <c r="F141" s="116"/>
      <c r="G141" s="116"/>
      <c r="H141" s="116"/>
      <c r="I141" s="116"/>
      <c r="J141" s="116"/>
      <c r="K141" s="116"/>
      <c r="L141" s="116"/>
    </row>
    <row r="142" spans="1:12" ht="24.75" x14ac:dyDescent="0.15">
      <c r="A142" s="28" t="s">
        <v>17</v>
      </c>
      <c r="B142" s="29" t="s">
        <v>18</v>
      </c>
      <c r="C142" s="30" t="s">
        <v>19</v>
      </c>
      <c r="D142" s="31" t="s">
        <v>21</v>
      </c>
      <c r="E142" s="32" t="s">
        <v>22</v>
      </c>
      <c r="F142" s="32" t="s">
        <v>23</v>
      </c>
      <c r="G142" s="33" t="s">
        <v>46</v>
      </c>
      <c r="H142" s="34" t="s">
        <v>25</v>
      </c>
      <c r="I142" s="34" t="s">
        <v>26</v>
      </c>
      <c r="J142" s="34" t="s">
        <v>27</v>
      </c>
      <c r="K142" s="34" t="s">
        <v>28</v>
      </c>
      <c r="L142" s="35" t="s">
        <v>29</v>
      </c>
    </row>
    <row r="143" spans="1:12" ht="27" x14ac:dyDescent="0.15">
      <c r="A143" s="36" t="s">
        <v>350</v>
      </c>
      <c r="B143" s="36" t="s">
        <v>105</v>
      </c>
      <c r="C143" s="37" t="s">
        <v>409</v>
      </c>
      <c r="D143" s="36">
        <v>2500</v>
      </c>
      <c r="E143" s="36"/>
      <c r="F143" s="36">
        <f t="shared" ref="F143:F147" si="10">D143+E143</f>
        <v>2500</v>
      </c>
      <c r="G143" s="38" t="s">
        <v>118</v>
      </c>
      <c r="H143" s="36">
        <v>15.1</v>
      </c>
      <c r="I143" s="36">
        <v>16.100000000000001</v>
      </c>
      <c r="J143" s="36" t="s">
        <v>48</v>
      </c>
      <c r="K143" s="36">
        <v>3.9E-2</v>
      </c>
      <c r="L143" s="39" t="s">
        <v>410</v>
      </c>
    </row>
    <row r="144" spans="1:12" x14ac:dyDescent="0.15">
      <c r="A144" s="40"/>
      <c r="B144" s="40"/>
      <c r="C144" s="40"/>
      <c r="D144" s="36">
        <v>2500</v>
      </c>
      <c r="E144" s="36"/>
      <c r="F144" s="36">
        <f t="shared" si="10"/>
        <v>2500</v>
      </c>
      <c r="G144" s="36" t="s">
        <v>120</v>
      </c>
      <c r="H144" s="36">
        <v>15.1</v>
      </c>
      <c r="I144" s="36">
        <v>16.100000000000001</v>
      </c>
      <c r="J144" s="36" t="s">
        <v>48</v>
      </c>
      <c r="K144" s="36">
        <v>3.9E-2</v>
      </c>
      <c r="L144" s="36"/>
    </row>
    <row r="145" spans="1:12" x14ac:dyDescent="0.15">
      <c r="A145" s="40"/>
      <c r="B145" s="40"/>
      <c r="C145" s="40"/>
      <c r="D145" s="36">
        <v>2500</v>
      </c>
      <c r="E145" s="36"/>
      <c r="F145" s="36">
        <f t="shared" si="10"/>
        <v>2500</v>
      </c>
      <c r="G145" s="36" t="s">
        <v>121</v>
      </c>
      <c r="H145" s="36">
        <v>15.1</v>
      </c>
      <c r="I145" s="36">
        <v>16.100000000000001</v>
      </c>
      <c r="J145" s="36" t="s">
        <v>48</v>
      </c>
      <c r="K145" s="36">
        <v>3.9E-2</v>
      </c>
      <c r="L145" s="36"/>
    </row>
    <row r="146" spans="1:12" x14ac:dyDescent="0.15">
      <c r="A146" s="40"/>
      <c r="B146" s="40"/>
      <c r="C146" s="40"/>
      <c r="D146" s="36">
        <v>2500</v>
      </c>
      <c r="E146" s="36"/>
      <c r="F146" s="36">
        <f t="shared" si="10"/>
        <v>2500</v>
      </c>
      <c r="G146" s="36" t="s">
        <v>122</v>
      </c>
      <c r="H146" s="36">
        <v>15.1</v>
      </c>
      <c r="I146" s="36">
        <v>16.100000000000001</v>
      </c>
      <c r="J146" s="36" t="s">
        <v>48</v>
      </c>
      <c r="K146" s="36">
        <v>3.9E-2</v>
      </c>
      <c r="L146" s="36"/>
    </row>
    <row r="147" spans="1:12" x14ac:dyDescent="0.15">
      <c r="A147" s="40"/>
      <c r="B147" s="40"/>
      <c r="C147" s="40"/>
      <c r="D147" s="36">
        <v>1016</v>
      </c>
      <c r="E147" s="36"/>
      <c r="F147" s="36">
        <f t="shared" si="10"/>
        <v>1016</v>
      </c>
      <c r="G147" s="36" t="s">
        <v>123</v>
      </c>
      <c r="H147" s="36">
        <v>8</v>
      </c>
      <c r="I147" s="36">
        <v>9</v>
      </c>
      <c r="J147" s="36" t="s">
        <v>48</v>
      </c>
      <c r="K147" s="36">
        <v>3.9E-2</v>
      </c>
      <c r="L147" s="36"/>
    </row>
    <row r="148" spans="1:12" x14ac:dyDescent="0.15">
      <c r="A148" s="40" t="s">
        <v>34</v>
      </c>
      <c r="B148" s="40"/>
      <c r="C148" s="40"/>
      <c r="D148" s="40">
        <f>SUM(D143:D147)</f>
        <v>11016</v>
      </c>
      <c r="E148" s="40"/>
      <c r="F148" s="40">
        <f>SUM(F143:F147)</f>
        <v>11016</v>
      </c>
      <c r="G148" s="40"/>
      <c r="H148" s="40">
        <f>SUM(H143:H147)</f>
        <v>68.400000000000006</v>
      </c>
      <c r="I148" s="40">
        <f>SUM(I143:I147)</f>
        <v>73.400000000000006</v>
      </c>
      <c r="J148" s="40"/>
      <c r="K148" s="40">
        <f>SUM(K143:K147)</f>
        <v>0.19500000000000001</v>
      </c>
      <c r="L148" s="40"/>
    </row>
    <row r="150" spans="1:12" ht="26.25" x14ac:dyDescent="0.15">
      <c r="A150" s="121" t="s">
        <v>1</v>
      </c>
      <c r="B150" s="122"/>
      <c r="C150" s="122"/>
      <c r="D150" s="122"/>
      <c r="E150" s="122"/>
      <c r="F150" s="122"/>
      <c r="G150" s="123"/>
      <c r="H150" s="122"/>
      <c r="I150" s="122"/>
      <c r="J150" s="122"/>
      <c r="K150" s="122"/>
      <c r="L150" s="27"/>
    </row>
    <row r="151" spans="1:12" ht="15" x14ac:dyDescent="0.15">
      <c r="A151" s="124" t="s">
        <v>2</v>
      </c>
      <c r="B151" s="124"/>
      <c r="C151" s="124"/>
      <c r="D151" s="125">
        <v>45825</v>
      </c>
      <c r="E151" s="125"/>
      <c r="F151" s="125"/>
      <c r="G151" s="126"/>
      <c r="H151" s="125"/>
      <c r="I151" s="125"/>
      <c r="J151" s="125"/>
      <c r="K151" s="125"/>
      <c r="L151" s="27"/>
    </row>
    <row r="152" spans="1:12" x14ac:dyDescent="0.15">
      <c r="A152" s="113" t="s">
        <v>3</v>
      </c>
      <c r="B152" s="114"/>
      <c r="C152" s="114"/>
      <c r="D152" s="115"/>
      <c r="E152" s="116"/>
      <c r="F152" s="116"/>
      <c r="G152" s="116"/>
      <c r="H152" s="116"/>
      <c r="I152" s="116"/>
      <c r="J152" s="116"/>
      <c r="K152" s="116"/>
      <c r="L152" s="116"/>
    </row>
    <row r="153" spans="1:12" x14ac:dyDescent="0.15">
      <c r="A153" s="114"/>
      <c r="B153" s="114"/>
      <c r="C153" s="114"/>
      <c r="D153" s="115"/>
      <c r="E153" s="116"/>
      <c r="F153" s="116"/>
      <c r="G153" s="116"/>
      <c r="H153" s="116"/>
      <c r="I153" s="116"/>
      <c r="J153" s="116"/>
      <c r="K153" s="116"/>
      <c r="L153" s="116"/>
    </row>
    <row r="154" spans="1:12" ht="24.75" x14ac:dyDescent="0.15">
      <c r="A154" s="28" t="s">
        <v>17</v>
      </c>
      <c r="B154" s="29" t="s">
        <v>18</v>
      </c>
      <c r="C154" s="30" t="s">
        <v>19</v>
      </c>
      <c r="D154" s="31" t="s">
        <v>21</v>
      </c>
      <c r="E154" s="32" t="s">
        <v>22</v>
      </c>
      <c r="F154" s="32" t="s">
        <v>23</v>
      </c>
      <c r="G154" s="33" t="s">
        <v>46</v>
      </c>
      <c r="H154" s="34" t="s">
        <v>25</v>
      </c>
      <c r="I154" s="34" t="s">
        <v>26</v>
      </c>
      <c r="J154" s="34" t="s">
        <v>27</v>
      </c>
      <c r="K154" s="34" t="s">
        <v>28</v>
      </c>
      <c r="L154" s="35" t="s">
        <v>29</v>
      </c>
    </row>
    <row r="155" spans="1:12" ht="27" x14ac:dyDescent="0.15">
      <c r="A155" s="36" t="s">
        <v>350</v>
      </c>
      <c r="B155" s="36" t="s">
        <v>106</v>
      </c>
      <c r="C155" s="37" t="s">
        <v>409</v>
      </c>
      <c r="D155" s="36">
        <v>3000</v>
      </c>
      <c r="E155" s="36"/>
      <c r="F155" s="36">
        <f>D155+E155</f>
        <v>3000</v>
      </c>
      <c r="G155" s="38" t="s">
        <v>47</v>
      </c>
      <c r="H155" s="36">
        <v>18.3</v>
      </c>
      <c r="I155" s="36">
        <v>19.3</v>
      </c>
      <c r="J155" s="36" t="s">
        <v>48</v>
      </c>
      <c r="K155" s="36">
        <v>3.9E-2</v>
      </c>
      <c r="L155" s="39" t="s">
        <v>410</v>
      </c>
    </row>
    <row r="156" spans="1:12" x14ac:dyDescent="0.15">
      <c r="A156" s="40"/>
      <c r="B156" s="40"/>
      <c r="C156" s="40"/>
      <c r="D156" s="36">
        <v>2936</v>
      </c>
      <c r="E156" s="36"/>
      <c r="F156" s="36">
        <f>D156+E156</f>
        <v>2936</v>
      </c>
      <c r="G156" s="52" t="s">
        <v>49</v>
      </c>
      <c r="H156" s="36">
        <v>18.3</v>
      </c>
      <c r="I156" s="36">
        <v>19.3</v>
      </c>
      <c r="J156" s="36" t="s">
        <v>48</v>
      </c>
      <c r="K156" s="36">
        <v>3.9E-2</v>
      </c>
      <c r="L156" s="36"/>
    </row>
    <row r="157" spans="1:12" x14ac:dyDescent="0.15">
      <c r="A157" s="40" t="s">
        <v>34</v>
      </c>
      <c r="B157" s="40"/>
      <c r="C157" s="40"/>
      <c r="D157" s="40">
        <f t="shared" ref="D157:I157" si="11">SUM(D155:D156)</f>
        <v>5936</v>
      </c>
      <c r="E157" s="40"/>
      <c r="F157" s="40">
        <f t="shared" si="11"/>
        <v>5936</v>
      </c>
      <c r="G157" s="40">
        <f t="shared" si="11"/>
        <v>0</v>
      </c>
      <c r="H157" s="40">
        <f t="shared" si="11"/>
        <v>36.6</v>
      </c>
      <c r="I157" s="40">
        <f t="shared" si="11"/>
        <v>38.6</v>
      </c>
      <c r="J157" s="40"/>
      <c r="K157" s="40">
        <f>SUM(K155:K156)</f>
        <v>7.8E-2</v>
      </c>
      <c r="L157" s="40"/>
    </row>
    <row r="159" spans="1:12" ht="26.25" x14ac:dyDescent="0.15">
      <c r="A159" s="121" t="s">
        <v>1</v>
      </c>
      <c r="B159" s="122"/>
      <c r="C159" s="122"/>
      <c r="D159" s="122"/>
      <c r="E159" s="122"/>
      <c r="F159" s="122"/>
      <c r="G159" s="123"/>
      <c r="H159" s="122"/>
      <c r="I159" s="122"/>
      <c r="J159" s="122"/>
      <c r="K159" s="122"/>
      <c r="L159" s="27"/>
    </row>
    <row r="160" spans="1:12" ht="15" x14ac:dyDescent="0.15">
      <c r="A160" s="124" t="s">
        <v>2</v>
      </c>
      <c r="B160" s="124"/>
      <c r="C160" s="124"/>
      <c r="D160" s="125">
        <v>45825</v>
      </c>
      <c r="E160" s="125"/>
      <c r="F160" s="125"/>
      <c r="G160" s="126"/>
      <c r="H160" s="125"/>
      <c r="I160" s="125"/>
      <c r="J160" s="125"/>
      <c r="K160" s="125"/>
      <c r="L160" s="27"/>
    </row>
    <row r="161" spans="1:12" x14ac:dyDescent="0.15">
      <c r="A161" s="113" t="s">
        <v>3</v>
      </c>
      <c r="B161" s="114"/>
      <c r="C161" s="114"/>
      <c r="D161" s="115"/>
      <c r="E161" s="116"/>
      <c r="F161" s="116"/>
      <c r="G161" s="116"/>
      <c r="H161" s="116"/>
      <c r="I161" s="116"/>
      <c r="J161" s="116"/>
      <c r="K161" s="116"/>
      <c r="L161" s="116"/>
    </row>
    <row r="162" spans="1:12" x14ac:dyDescent="0.15">
      <c r="A162" s="114"/>
      <c r="B162" s="114"/>
      <c r="C162" s="114"/>
      <c r="D162" s="115"/>
      <c r="E162" s="116"/>
      <c r="F162" s="116"/>
      <c r="G162" s="116"/>
      <c r="H162" s="116"/>
      <c r="I162" s="116"/>
      <c r="J162" s="116"/>
      <c r="K162" s="116"/>
      <c r="L162" s="116"/>
    </row>
    <row r="163" spans="1:12" ht="24.75" x14ac:dyDescent="0.15">
      <c r="A163" s="28" t="s">
        <v>17</v>
      </c>
      <c r="B163" s="29" t="s">
        <v>18</v>
      </c>
      <c r="C163" s="30" t="s">
        <v>19</v>
      </c>
      <c r="D163" s="31" t="s">
        <v>21</v>
      </c>
      <c r="E163" s="32" t="s">
        <v>22</v>
      </c>
      <c r="F163" s="32" t="s">
        <v>23</v>
      </c>
      <c r="G163" s="33" t="s">
        <v>46</v>
      </c>
      <c r="H163" s="34" t="s">
        <v>25</v>
      </c>
      <c r="I163" s="34" t="s">
        <v>26</v>
      </c>
      <c r="J163" s="34" t="s">
        <v>27</v>
      </c>
      <c r="K163" s="34" t="s">
        <v>28</v>
      </c>
      <c r="L163" s="35" t="s">
        <v>29</v>
      </c>
    </row>
    <row r="164" spans="1:12" ht="27" x14ac:dyDescent="0.15">
      <c r="A164" s="36" t="s">
        <v>350</v>
      </c>
      <c r="B164" s="36" t="s">
        <v>106</v>
      </c>
      <c r="C164" s="37" t="s">
        <v>359</v>
      </c>
      <c r="D164" s="36">
        <v>3000</v>
      </c>
      <c r="E164" s="36"/>
      <c r="F164" s="36">
        <f t="shared" ref="F164:F169" si="12">D164+E164</f>
        <v>3000</v>
      </c>
      <c r="G164" s="38" t="s">
        <v>94</v>
      </c>
      <c r="H164" s="36">
        <v>18.3</v>
      </c>
      <c r="I164" s="36">
        <v>19.3</v>
      </c>
      <c r="J164" s="36" t="s">
        <v>48</v>
      </c>
      <c r="K164" s="36">
        <v>3.9E-2</v>
      </c>
      <c r="L164" s="39" t="s">
        <v>410</v>
      </c>
    </row>
    <row r="165" spans="1:12" x14ac:dyDescent="0.15">
      <c r="A165" s="40"/>
      <c r="B165" s="40"/>
      <c r="C165" s="40"/>
      <c r="D165" s="36">
        <v>3000</v>
      </c>
      <c r="E165" s="36"/>
      <c r="F165" s="36">
        <f t="shared" si="12"/>
        <v>3000</v>
      </c>
      <c r="G165" s="36" t="s">
        <v>95</v>
      </c>
      <c r="H165" s="36">
        <v>18.3</v>
      </c>
      <c r="I165" s="36">
        <v>19.3</v>
      </c>
      <c r="J165" s="36" t="s">
        <v>48</v>
      </c>
      <c r="K165" s="36">
        <v>3.9E-2</v>
      </c>
      <c r="L165" s="36"/>
    </row>
    <row r="166" spans="1:12" x14ac:dyDescent="0.15">
      <c r="A166" s="40"/>
      <c r="B166" s="40"/>
      <c r="C166" s="40"/>
      <c r="D166" s="36">
        <v>3000</v>
      </c>
      <c r="E166" s="36"/>
      <c r="F166" s="36">
        <f t="shared" si="12"/>
        <v>3000</v>
      </c>
      <c r="G166" s="36" t="s">
        <v>96</v>
      </c>
      <c r="H166" s="36">
        <v>18.3</v>
      </c>
      <c r="I166" s="36">
        <v>19.3</v>
      </c>
      <c r="J166" s="36" t="s">
        <v>48</v>
      </c>
      <c r="K166" s="36">
        <v>3.9E-2</v>
      </c>
      <c r="L166" s="36"/>
    </row>
    <row r="167" spans="1:12" x14ac:dyDescent="0.15">
      <c r="A167" s="40"/>
      <c r="B167" s="40"/>
      <c r="C167" s="40"/>
      <c r="D167" s="36">
        <v>3000</v>
      </c>
      <c r="E167" s="36"/>
      <c r="F167" s="36">
        <f t="shared" si="12"/>
        <v>3000</v>
      </c>
      <c r="G167" s="36" t="s">
        <v>97</v>
      </c>
      <c r="H167" s="36">
        <v>18.3</v>
      </c>
      <c r="I167" s="36">
        <v>19.3</v>
      </c>
      <c r="J167" s="36" t="s">
        <v>48</v>
      </c>
      <c r="K167" s="36">
        <v>3.9E-2</v>
      </c>
      <c r="L167" s="36"/>
    </row>
    <row r="168" spans="1:12" x14ac:dyDescent="0.15">
      <c r="A168" s="40"/>
      <c r="B168" s="40"/>
      <c r="C168" s="40"/>
      <c r="D168" s="36">
        <v>3000</v>
      </c>
      <c r="E168" s="36"/>
      <c r="F168" s="36">
        <f t="shared" si="12"/>
        <v>3000</v>
      </c>
      <c r="G168" s="36" t="s">
        <v>98</v>
      </c>
      <c r="H168" s="36">
        <v>18.3</v>
      </c>
      <c r="I168" s="36">
        <v>19.3</v>
      </c>
      <c r="J168" s="36" t="s">
        <v>48</v>
      </c>
      <c r="K168" s="36">
        <v>3.9E-2</v>
      </c>
      <c r="L168" s="36"/>
    </row>
    <row r="169" spans="1:12" x14ac:dyDescent="0.15">
      <c r="A169" s="40"/>
      <c r="B169" s="40"/>
      <c r="C169" s="40"/>
      <c r="D169" s="36">
        <v>2789</v>
      </c>
      <c r="E169" s="36"/>
      <c r="F169" s="36">
        <f t="shared" si="12"/>
        <v>2789</v>
      </c>
      <c r="G169" s="36" t="s">
        <v>99</v>
      </c>
      <c r="H169" s="36">
        <v>18.3</v>
      </c>
      <c r="I169" s="36">
        <v>19.3</v>
      </c>
      <c r="J169" s="36" t="s">
        <v>48</v>
      </c>
      <c r="K169" s="36">
        <v>3.9E-2</v>
      </c>
      <c r="L169" s="36"/>
    </row>
    <row r="170" spans="1:12" x14ac:dyDescent="0.15">
      <c r="A170" s="40" t="s">
        <v>34</v>
      </c>
      <c r="B170" s="40"/>
      <c r="C170" s="40"/>
      <c r="D170" s="40">
        <f t="shared" ref="D170:I170" si="13">SUM(D164:D169)</f>
        <v>17789</v>
      </c>
      <c r="E170" s="40"/>
      <c r="F170" s="40">
        <f t="shared" si="13"/>
        <v>17789</v>
      </c>
      <c r="G170" s="40"/>
      <c r="H170" s="40">
        <f t="shared" si="13"/>
        <v>109.8</v>
      </c>
      <c r="I170" s="40">
        <f t="shared" si="13"/>
        <v>115.8</v>
      </c>
      <c r="J170" s="40"/>
      <c r="K170" s="40">
        <f>SUM(K164:K169)</f>
        <v>0.23400000000000001</v>
      </c>
      <c r="L170" s="40"/>
    </row>
  </sheetData>
  <mergeCells count="59">
    <mergeCell ref="A1:K1"/>
    <mergeCell ref="A2:C2"/>
    <mergeCell ref="D2:K2"/>
    <mergeCell ref="A14:K14"/>
    <mergeCell ref="A15:C15"/>
    <mergeCell ref="D15:K15"/>
    <mergeCell ref="A3:C4"/>
    <mergeCell ref="D3:L4"/>
    <mergeCell ref="A37:K37"/>
    <mergeCell ref="A38:C38"/>
    <mergeCell ref="D38:K38"/>
    <mergeCell ref="A46:K46"/>
    <mergeCell ref="A47:C47"/>
    <mergeCell ref="D47:K47"/>
    <mergeCell ref="A39:C40"/>
    <mergeCell ref="D39:L40"/>
    <mergeCell ref="A125:K125"/>
    <mergeCell ref="A126:C126"/>
    <mergeCell ref="D126:K126"/>
    <mergeCell ref="A138:K138"/>
    <mergeCell ref="A139:C139"/>
    <mergeCell ref="D139:K139"/>
    <mergeCell ref="A127:C128"/>
    <mergeCell ref="D127:L128"/>
    <mergeCell ref="A16:C17"/>
    <mergeCell ref="D16:L17"/>
    <mergeCell ref="A24:C25"/>
    <mergeCell ref="D24:L25"/>
    <mergeCell ref="A31:C32"/>
    <mergeCell ref="D31:L32"/>
    <mergeCell ref="A22:K22"/>
    <mergeCell ref="A23:C23"/>
    <mergeCell ref="D23:K23"/>
    <mergeCell ref="A30:C30"/>
    <mergeCell ref="D30:K30"/>
    <mergeCell ref="A48:C49"/>
    <mergeCell ref="D48:L49"/>
    <mergeCell ref="A67:C68"/>
    <mergeCell ref="D67:L68"/>
    <mergeCell ref="A119:C120"/>
    <mergeCell ref="D119:L120"/>
    <mergeCell ref="A65:K65"/>
    <mergeCell ref="A66:C66"/>
    <mergeCell ref="D66:K66"/>
    <mergeCell ref="A117:K117"/>
    <mergeCell ref="A118:C118"/>
    <mergeCell ref="D118:K118"/>
    <mergeCell ref="A140:C141"/>
    <mergeCell ref="D140:L141"/>
    <mergeCell ref="A152:C153"/>
    <mergeCell ref="D152:L153"/>
    <mergeCell ref="A161:C162"/>
    <mergeCell ref="D161:L162"/>
    <mergeCell ref="A150:K150"/>
    <mergeCell ref="A151:C151"/>
    <mergeCell ref="D151:K151"/>
    <mergeCell ref="A159:K159"/>
    <mergeCell ref="A160:C160"/>
    <mergeCell ref="D160:K160"/>
  </mergeCells>
  <phoneticPr fontId="29" type="noConversion"/>
  <pageMargins left="0.16111111111111101" right="0.16111111111111101" top="1.52777777777778E-2" bottom="1.52777777777778E-2" header="0.5" footer="0.30277777777777798"/>
  <pageSetup paperSize="168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N70"/>
  <sheetViews>
    <sheetView topLeftCell="A12" workbookViewId="0">
      <selection activeCell="O13" sqref="O13"/>
    </sheetView>
  </sheetViews>
  <sheetFormatPr defaultColWidth="9" defaultRowHeight="13.5" x14ac:dyDescent="0.15"/>
  <cols>
    <col min="1" max="1" width="10.375" customWidth="1"/>
    <col min="2" max="2" width="29.625" customWidth="1"/>
    <col min="3" max="3" width="13.75" customWidth="1"/>
    <col min="8" max="8" width="10.375"/>
  </cols>
  <sheetData>
    <row r="1" spans="1:14" ht="26.25" x14ac:dyDescent="0.15">
      <c r="A1" s="103" t="s">
        <v>0</v>
      </c>
      <c r="B1" s="104"/>
      <c r="C1" s="105"/>
      <c r="D1" s="105"/>
      <c r="E1" s="105"/>
      <c r="F1" s="105"/>
      <c r="G1" s="105"/>
      <c r="H1" s="105"/>
      <c r="I1" s="103"/>
      <c r="J1" s="105"/>
      <c r="K1" s="105"/>
      <c r="L1" s="105"/>
      <c r="M1" s="105"/>
      <c r="N1" s="1"/>
    </row>
    <row r="2" spans="1:14" ht="26.25" x14ac:dyDescent="0.15">
      <c r="A2" s="103" t="s">
        <v>1</v>
      </c>
      <c r="B2" s="104"/>
      <c r="C2" s="105"/>
      <c r="D2" s="105"/>
      <c r="E2" s="105"/>
      <c r="F2" s="105"/>
      <c r="G2" s="105"/>
      <c r="H2" s="105"/>
      <c r="I2" s="103"/>
      <c r="J2" s="105"/>
      <c r="K2" s="105"/>
      <c r="L2" s="105"/>
      <c r="M2" s="105"/>
      <c r="N2" s="1"/>
    </row>
    <row r="3" spans="1:14" ht="15" x14ac:dyDescent="0.15">
      <c r="A3" s="106" t="s">
        <v>2</v>
      </c>
      <c r="B3" s="107"/>
      <c r="C3" s="106"/>
      <c r="D3" s="106"/>
      <c r="E3" s="2"/>
      <c r="F3" s="108">
        <v>45783</v>
      </c>
      <c r="G3" s="108"/>
      <c r="H3" s="108"/>
      <c r="I3" s="108"/>
      <c r="J3" s="108"/>
      <c r="K3" s="108"/>
      <c r="L3" s="108"/>
      <c r="M3" s="108"/>
      <c r="N3" s="1"/>
    </row>
    <row r="4" spans="1:14" ht="19.5" x14ac:dyDescent="0.15">
      <c r="A4" s="109" t="s">
        <v>3</v>
      </c>
      <c r="B4" s="110"/>
      <c r="C4" s="111"/>
      <c r="D4" s="111"/>
      <c r="E4" s="3"/>
      <c r="F4" s="112"/>
      <c r="G4" s="112"/>
      <c r="H4" s="112"/>
      <c r="I4" s="112"/>
      <c r="J4" s="112"/>
      <c r="K4" s="112"/>
      <c r="L4" s="112"/>
      <c r="M4" s="112"/>
      <c r="N4" s="112"/>
    </row>
    <row r="5" spans="1:14" ht="19.5" x14ac:dyDescent="0.15">
      <c r="A5" s="111"/>
      <c r="B5" s="110"/>
      <c r="C5" s="111"/>
      <c r="D5" s="111"/>
      <c r="E5" s="3"/>
      <c r="F5" s="112"/>
      <c r="G5" s="112"/>
      <c r="H5" s="112"/>
      <c r="I5" s="112"/>
      <c r="J5" s="112"/>
      <c r="K5" s="112"/>
      <c r="L5" s="112"/>
      <c r="M5" s="112"/>
      <c r="N5" s="112"/>
    </row>
    <row r="6" spans="1:14" ht="15" x14ac:dyDescent="0.15">
      <c r="A6" s="1"/>
      <c r="B6" s="4"/>
      <c r="C6" s="1"/>
      <c r="D6" s="1"/>
      <c r="E6" s="1"/>
      <c r="F6" s="5"/>
      <c r="G6" s="6"/>
      <c r="H6" s="5"/>
      <c r="I6" s="5"/>
      <c r="J6" s="5"/>
      <c r="K6" s="5"/>
      <c r="L6" s="5"/>
      <c r="M6" s="5"/>
      <c r="N6" s="7"/>
    </row>
    <row r="7" spans="1:14" ht="38.25" x14ac:dyDescent="0.15">
      <c r="A7" s="8" t="s">
        <v>4</v>
      </c>
      <c r="B7" s="9" t="s">
        <v>5</v>
      </c>
      <c r="C7" s="9" t="s">
        <v>6</v>
      </c>
      <c r="D7" s="10" t="s">
        <v>7</v>
      </c>
      <c r="E7" s="10" t="s">
        <v>411</v>
      </c>
      <c r="F7" s="11" t="s">
        <v>8</v>
      </c>
      <c r="G7" s="11" t="s">
        <v>9</v>
      </c>
      <c r="H7" s="11" t="s">
        <v>10</v>
      </c>
      <c r="I7" s="10" t="s">
        <v>11</v>
      </c>
      <c r="J7" s="12" t="s">
        <v>12</v>
      </c>
      <c r="K7" s="12" t="s">
        <v>13</v>
      </c>
      <c r="L7" s="12" t="s">
        <v>14</v>
      </c>
      <c r="M7" s="12" t="s">
        <v>15</v>
      </c>
      <c r="N7" s="12" t="s">
        <v>16</v>
      </c>
    </row>
    <row r="8" spans="1:14" ht="36" x14ac:dyDescent="0.15">
      <c r="A8" s="13" t="s">
        <v>17</v>
      </c>
      <c r="B8" s="14" t="s">
        <v>18</v>
      </c>
      <c r="C8" s="14" t="s">
        <v>19</v>
      </c>
      <c r="D8" s="15" t="s">
        <v>20</v>
      </c>
      <c r="E8" s="15" t="s">
        <v>412</v>
      </c>
      <c r="F8" s="16" t="s">
        <v>21</v>
      </c>
      <c r="G8" s="17" t="s">
        <v>22</v>
      </c>
      <c r="H8" s="17" t="s">
        <v>23</v>
      </c>
      <c r="I8" s="18" t="s">
        <v>46</v>
      </c>
      <c r="J8" s="19" t="s">
        <v>25</v>
      </c>
      <c r="K8" s="19" t="s">
        <v>26</v>
      </c>
      <c r="L8" s="19" t="s">
        <v>27</v>
      </c>
      <c r="M8" s="19" t="s">
        <v>28</v>
      </c>
      <c r="N8" s="20" t="s">
        <v>29</v>
      </c>
    </row>
    <row r="9" spans="1:14" ht="40.5" x14ac:dyDescent="0.15">
      <c r="A9" s="7" t="s">
        <v>350</v>
      </c>
      <c r="B9" s="22" t="s">
        <v>413</v>
      </c>
      <c r="C9" s="7" t="s">
        <v>335</v>
      </c>
      <c r="D9" s="7" t="s">
        <v>33</v>
      </c>
      <c r="E9" s="7"/>
      <c r="F9" s="7">
        <v>3240</v>
      </c>
      <c r="G9" s="53">
        <f t="shared" ref="G9:G12" si="0">H9-F9</f>
        <v>64.800000000000196</v>
      </c>
      <c r="H9" s="53">
        <f>F9*1.02</f>
        <v>3304.8</v>
      </c>
      <c r="I9" s="98" t="s">
        <v>32</v>
      </c>
      <c r="J9" s="98" t="s">
        <v>414</v>
      </c>
      <c r="K9" s="98" t="s">
        <v>415</v>
      </c>
      <c r="L9" s="98" t="s">
        <v>100</v>
      </c>
      <c r="M9" s="94">
        <v>3.7499999999999999E-2</v>
      </c>
      <c r="N9" s="7"/>
    </row>
    <row r="10" spans="1:14" ht="40.5" x14ac:dyDescent="0.15">
      <c r="A10" s="7" t="s">
        <v>350</v>
      </c>
      <c r="B10" s="22" t="s">
        <v>413</v>
      </c>
      <c r="C10" s="7" t="s">
        <v>335</v>
      </c>
      <c r="D10" s="7" t="s">
        <v>171</v>
      </c>
      <c r="E10" s="7"/>
      <c r="F10" s="7">
        <v>4600</v>
      </c>
      <c r="G10" s="53">
        <f t="shared" si="0"/>
        <v>92</v>
      </c>
      <c r="H10" s="53">
        <f t="shared" ref="H10:H43" si="1">F10*1.02</f>
        <v>4692</v>
      </c>
      <c r="I10" s="99"/>
      <c r="J10" s="99"/>
      <c r="K10" s="99"/>
      <c r="L10" s="99"/>
      <c r="M10" s="95"/>
      <c r="N10" s="7"/>
    </row>
    <row r="11" spans="1:14" ht="40.5" x14ac:dyDescent="0.15">
      <c r="A11" s="7" t="s">
        <v>350</v>
      </c>
      <c r="B11" s="22" t="s">
        <v>413</v>
      </c>
      <c r="C11" s="7" t="s">
        <v>335</v>
      </c>
      <c r="D11" s="7" t="s">
        <v>173</v>
      </c>
      <c r="E11" s="7"/>
      <c r="F11" s="7">
        <v>8480</v>
      </c>
      <c r="G11" s="53">
        <f t="shared" si="0"/>
        <v>169.6</v>
      </c>
      <c r="H11" s="53">
        <f t="shared" si="1"/>
        <v>8649.6</v>
      </c>
      <c r="I11" s="99"/>
      <c r="J11" s="99"/>
      <c r="K11" s="99"/>
      <c r="L11" s="99"/>
      <c r="M11" s="95"/>
      <c r="N11" s="7"/>
    </row>
    <row r="12" spans="1:14" ht="40.5" x14ac:dyDescent="0.15">
      <c r="A12" s="7" t="s">
        <v>350</v>
      </c>
      <c r="B12" s="22" t="s">
        <v>413</v>
      </c>
      <c r="C12" s="7" t="s">
        <v>335</v>
      </c>
      <c r="D12" s="7" t="s">
        <v>174</v>
      </c>
      <c r="E12" s="7"/>
      <c r="F12" s="7">
        <v>9050</v>
      </c>
      <c r="G12" s="53">
        <f t="shared" si="0"/>
        <v>181</v>
      </c>
      <c r="H12" s="53">
        <f t="shared" si="1"/>
        <v>9231</v>
      </c>
      <c r="I12" s="99"/>
      <c r="J12" s="99"/>
      <c r="K12" s="99"/>
      <c r="L12" s="99"/>
      <c r="M12" s="95"/>
      <c r="N12" s="7"/>
    </row>
    <row r="13" spans="1:14" ht="40.5" x14ac:dyDescent="0.15">
      <c r="A13" s="7" t="s">
        <v>350</v>
      </c>
      <c r="B13" s="22" t="s">
        <v>413</v>
      </c>
      <c r="C13" s="7" t="s">
        <v>335</v>
      </c>
      <c r="D13" s="7" t="s">
        <v>175</v>
      </c>
      <c r="E13" s="7"/>
      <c r="F13" s="7">
        <v>7800</v>
      </c>
      <c r="G13" s="53">
        <f t="shared" ref="G13:G43" si="2">H13-F13</f>
        <v>156</v>
      </c>
      <c r="H13" s="53">
        <f t="shared" si="1"/>
        <v>7956</v>
      </c>
      <c r="I13" s="99"/>
      <c r="J13" s="99"/>
      <c r="K13" s="99"/>
      <c r="L13" s="99"/>
      <c r="M13" s="95"/>
      <c r="N13" s="7"/>
    </row>
    <row r="14" spans="1:14" ht="40.5" x14ac:dyDescent="0.15">
      <c r="A14" s="7" t="s">
        <v>350</v>
      </c>
      <c r="B14" s="22" t="s">
        <v>413</v>
      </c>
      <c r="C14" s="7" t="s">
        <v>335</v>
      </c>
      <c r="D14" s="7" t="s">
        <v>176</v>
      </c>
      <c r="E14" s="7"/>
      <c r="F14" s="7">
        <v>7190</v>
      </c>
      <c r="G14" s="53">
        <f t="shared" si="2"/>
        <v>143.80000000000001</v>
      </c>
      <c r="H14" s="53">
        <f t="shared" si="1"/>
        <v>7333.8</v>
      </c>
      <c r="I14" s="99"/>
      <c r="J14" s="99"/>
      <c r="K14" s="99"/>
      <c r="L14" s="99"/>
      <c r="M14" s="95"/>
      <c r="N14" s="7"/>
    </row>
    <row r="15" spans="1:14" ht="40.5" x14ac:dyDescent="0.15">
      <c r="A15" s="7" t="s">
        <v>350</v>
      </c>
      <c r="B15" s="22" t="s">
        <v>413</v>
      </c>
      <c r="C15" s="7" t="s">
        <v>335</v>
      </c>
      <c r="D15" s="7" t="s">
        <v>178</v>
      </c>
      <c r="E15" s="7"/>
      <c r="F15" s="7">
        <v>5700</v>
      </c>
      <c r="G15" s="53">
        <f t="shared" si="2"/>
        <v>114</v>
      </c>
      <c r="H15" s="53">
        <f t="shared" si="1"/>
        <v>5814</v>
      </c>
      <c r="I15" s="99"/>
      <c r="J15" s="99"/>
      <c r="K15" s="99"/>
      <c r="L15" s="99"/>
      <c r="M15" s="95"/>
      <c r="N15" s="7"/>
    </row>
    <row r="16" spans="1:14" ht="40.5" x14ac:dyDescent="0.15">
      <c r="A16" s="7" t="s">
        <v>350</v>
      </c>
      <c r="B16" s="22" t="s">
        <v>413</v>
      </c>
      <c r="C16" s="7" t="s">
        <v>335</v>
      </c>
      <c r="D16" s="7" t="s">
        <v>179</v>
      </c>
      <c r="E16" s="7"/>
      <c r="F16" s="7">
        <v>5110</v>
      </c>
      <c r="G16" s="53">
        <f t="shared" si="2"/>
        <v>102.2</v>
      </c>
      <c r="H16" s="53">
        <f t="shared" si="1"/>
        <v>5212.2</v>
      </c>
      <c r="I16" s="99"/>
      <c r="J16" s="99"/>
      <c r="K16" s="99"/>
      <c r="L16" s="99"/>
      <c r="M16" s="95"/>
      <c r="N16" s="7"/>
    </row>
    <row r="17" spans="1:14" x14ac:dyDescent="0.15">
      <c r="A17" s="7" t="s">
        <v>350</v>
      </c>
      <c r="B17" s="22" t="s">
        <v>416</v>
      </c>
      <c r="C17" s="7" t="s">
        <v>30</v>
      </c>
      <c r="D17" s="7" t="s">
        <v>173</v>
      </c>
      <c r="E17" s="7"/>
      <c r="F17" s="7">
        <v>2510</v>
      </c>
      <c r="G17" s="53">
        <f t="shared" si="2"/>
        <v>50.199999999999797</v>
      </c>
      <c r="H17" s="53">
        <f t="shared" si="1"/>
        <v>2560.1999999999998</v>
      </c>
      <c r="I17" s="99"/>
      <c r="J17" s="99"/>
      <c r="K17" s="99"/>
      <c r="L17" s="99"/>
      <c r="M17" s="95"/>
      <c r="N17" s="7"/>
    </row>
    <row r="18" spans="1:14" x14ac:dyDescent="0.15">
      <c r="A18" s="7" t="s">
        <v>350</v>
      </c>
      <c r="B18" s="22" t="s">
        <v>416</v>
      </c>
      <c r="C18" s="7" t="s">
        <v>30</v>
      </c>
      <c r="D18" s="7" t="s">
        <v>174</v>
      </c>
      <c r="E18" s="7"/>
      <c r="F18" s="7">
        <v>4260</v>
      </c>
      <c r="G18" s="53">
        <f t="shared" si="2"/>
        <v>85.199999999999804</v>
      </c>
      <c r="H18" s="53">
        <f t="shared" si="1"/>
        <v>4345.2</v>
      </c>
      <c r="I18" s="99"/>
      <c r="J18" s="99"/>
      <c r="K18" s="99"/>
      <c r="L18" s="99"/>
      <c r="M18" s="95"/>
      <c r="N18" s="7"/>
    </row>
    <row r="19" spans="1:14" x14ac:dyDescent="0.15">
      <c r="A19" s="7" t="s">
        <v>350</v>
      </c>
      <c r="B19" s="22" t="s">
        <v>416</v>
      </c>
      <c r="C19" s="7" t="s">
        <v>30</v>
      </c>
      <c r="D19" s="7" t="s">
        <v>175</v>
      </c>
      <c r="E19" s="7"/>
      <c r="F19" s="7">
        <v>5010</v>
      </c>
      <c r="G19" s="53">
        <f t="shared" si="2"/>
        <v>100.2</v>
      </c>
      <c r="H19" s="53">
        <f t="shared" si="1"/>
        <v>5110.2</v>
      </c>
      <c r="I19" s="99"/>
      <c r="J19" s="99"/>
      <c r="K19" s="99"/>
      <c r="L19" s="99"/>
      <c r="M19" s="95"/>
      <c r="N19" s="7"/>
    </row>
    <row r="20" spans="1:14" x14ac:dyDescent="0.15">
      <c r="A20" s="7" t="s">
        <v>350</v>
      </c>
      <c r="B20" s="22" t="s">
        <v>416</v>
      </c>
      <c r="C20" s="7" t="s">
        <v>30</v>
      </c>
      <c r="D20" s="7" t="s">
        <v>176</v>
      </c>
      <c r="E20" s="7"/>
      <c r="F20" s="7">
        <v>5010</v>
      </c>
      <c r="G20" s="53">
        <f t="shared" si="2"/>
        <v>100.2</v>
      </c>
      <c r="H20" s="53">
        <f t="shared" si="1"/>
        <v>5110.2</v>
      </c>
      <c r="I20" s="99"/>
      <c r="J20" s="99"/>
      <c r="K20" s="99"/>
      <c r="L20" s="99"/>
      <c r="M20" s="95"/>
      <c r="N20" s="7"/>
    </row>
    <row r="21" spans="1:14" x14ac:dyDescent="0.15">
      <c r="A21" s="7" t="s">
        <v>350</v>
      </c>
      <c r="B21" s="22" t="s">
        <v>416</v>
      </c>
      <c r="C21" s="7" t="s">
        <v>30</v>
      </c>
      <c r="D21" s="7" t="s">
        <v>178</v>
      </c>
      <c r="E21" s="7"/>
      <c r="F21" s="7">
        <v>4510</v>
      </c>
      <c r="G21" s="53">
        <f t="shared" si="2"/>
        <v>90.199999999999804</v>
      </c>
      <c r="H21" s="53">
        <f t="shared" si="1"/>
        <v>4600.2</v>
      </c>
      <c r="I21" s="99"/>
      <c r="J21" s="99"/>
      <c r="K21" s="99"/>
      <c r="L21" s="99"/>
      <c r="M21" s="95"/>
      <c r="N21" s="7"/>
    </row>
    <row r="22" spans="1:14" x14ac:dyDescent="0.15">
      <c r="A22" s="7" t="s">
        <v>350</v>
      </c>
      <c r="B22" s="22" t="s">
        <v>416</v>
      </c>
      <c r="C22" s="7" t="s">
        <v>30</v>
      </c>
      <c r="D22" s="7" t="s">
        <v>179</v>
      </c>
      <c r="E22" s="7"/>
      <c r="F22" s="7">
        <v>3760</v>
      </c>
      <c r="G22" s="53">
        <f t="shared" si="2"/>
        <v>75.200000000000301</v>
      </c>
      <c r="H22" s="53">
        <f t="shared" si="1"/>
        <v>3835.2</v>
      </c>
      <c r="I22" s="99"/>
      <c r="J22" s="99"/>
      <c r="K22" s="99"/>
      <c r="L22" s="99"/>
      <c r="M22" s="95"/>
      <c r="N22" s="7"/>
    </row>
    <row r="23" spans="1:14" x14ac:dyDescent="0.15">
      <c r="A23" s="7" t="s">
        <v>350</v>
      </c>
      <c r="B23" s="7" t="s">
        <v>417</v>
      </c>
      <c r="C23" s="7" t="s">
        <v>335</v>
      </c>
      <c r="D23" s="7" t="s">
        <v>217</v>
      </c>
      <c r="E23" s="7"/>
      <c r="F23" s="7">
        <v>210</v>
      </c>
      <c r="G23" s="53">
        <f t="shared" si="2"/>
        <v>4.2000000000000197</v>
      </c>
      <c r="H23" s="53">
        <f t="shared" si="1"/>
        <v>214.2</v>
      </c>
      <c r="I23" s="99"/>
      <c r="J23" s="99"/>
      <c r="K23" s="99"/>
      <c r="L23" s="99"/>
      <c r="M23" s="95"/>
      <c r="N23" s="7"/>
    </row>
    <row r="24" spans="1:14" x14ac:dyDescent="0.15">
      <c r="A24" s="7" t="s">
        <v>350</v>
      </c>
      <c r="B24" s="7" t="s">
        <v>417</v>
      </c>
      <c r="C24" s="7" t="s">
        <v>335</v>
      </c>
      <c r="D24" s="7" t="s">
        <v>38</v>
      </c>
      <c r="E24" s="7"/>
      <c r="F24" s="7">
        <v>1010</v>
      </c>
      <c r="G24" s="53">
        <f t="shared" si="2"/>
        <v>20.2</v>
      </c>
      <c r="H24" s="53">
        <f t="shared" si="1"/>
        <v>1030.2</v>
      </c>
      <c r="I24" s="99"/>
      <c r="J24" s="99"/>
      <c r="K24" s="99"/>
      <c r="L24" s="99"/>
      <c r="M24" s="95"/>
      <c r="N24" s="7"/>
    </row>
    <row r="25" spans="1:14" x14ac:dyDescent="0.15">
      <c r="A25" s="7" t="s">
        <v>350</v>
      </c>
      <c r="B25" s="7" t="s">
        <v>417</v>
      </c>
      <c r="C25" s="7" t="s">
        <v>335</v>
      </c>
      <c r="D25" s="7" t="s">
        <v>218</v>
      </c>
      <c r="E25" s="7"/>
      <c r="F25" s="7">
        <v>1560</v>
      </c>
      <c r="G25" s="53">
        <f t="shared" si="2"/>
        <v>31.2</v>
      </c>
      <c r="H25" s="53">
        <f t="shared" si="1"/>
        <v>1591.2</v>
      </c>
      <c r="I25" s="99"/>
      <c r="J25" s="99"/>
      <c r="K25" s="99"/>
      <c r="L25" s="99"/>
      <c r="M25" s="95"/>
      <c r="N25" s="7"/>
    </row>
    <row r="26" spans="1:14" x14ac:dyDescent="0.15">
      <c r="A26" s="7" t="s">
        <v>350</v>
      </c>
      <c r="B26" s="7" t="s">
        <v>417</v>
      </c>
      <c r="C26" s="7" t="s">
        <v>335</v>
      </c>
      <c r="D26" s="7" t="s">
        <v>418</v>
      </c>
      <c r="E26" s="7"/>
      <c r="F26" s="7">
        <v>1760</v>
      </c>
      <c r="G26" s="53">
        <f t="shared" si="2"/>
        <v>35.200000000000003</v>
      </c>
      <c r="H26" s="53">
        <f t="shared" si="1"/>
        <v>1795.2</v>
      </c>
      <c r="I26" s="99"/>
      <c r="J26" s="99"/>
      <c r="K26" s="99"/>
      <c r="L26" s="99"/>
      <c r="M26" s="95"/>
      <c r="N26" s="7"/>
    </row>
    <row r="27" spans="1:14" x14ac:dyDescent="0.15">
      <c r="A27" s="7" t="s">
        <v>350</v>
      </c>
      <c r="B27" s="7" t="s">
        <v>417</v>
      </c>
      <c r="C27" s="7" t="s">
        <v>335</v>
      </c>
      <c r="D27" s="7" t="s">
        <v>419</v>
      </c>
      <c r="E27" s="7"/>
      <c r="F27" s="7">
        <v>510</v>
      </c>
      <c r="G27" s="53">
        <f t="shared" si="2"/>
        <v>10.199999999999999</v>
      </c>
      <c r="H27" s="53">
        <f t="shared" si="1"/>
        <v>520.20000000000005</v>
      </c>
      <c r="I27" s="99"/>
      <c r="J27" s="99"/>
      <c r="K27" s="99"/>
      <c r="L27" s="99"/>
      <c r="M27" s="95"/>
      <c r="N27" s="7"/>
    </row>
    <row r="28" spans="1:14" x14ac:dyDescent="0.15">
      <c r="A28" s="7" t="s">
        <v>350</v>
      </c>
      <c r="B28" s="7" t="s">
        <v>420</v>
      </c>
      <c r="C28" s="7" t="s">
        <v>30</v>
      </c>
      <c r="D28" s="7" t="s">
        <v>217</v>
      </c>
      <c r="E28" s="7"/>
      <c r="F28" s="7">
        <v>610</v>
      </c>
      <c r="G28" s="53">
        <f t="shared" si="2"/>
        <v>12.2</v>
      </c>
      <c r="H28" s="53">
        <f t="shared" si="1"/>
        <v>622.20000000000005</v>
      </c>
      <c r="I28" s="99"/>
      <c r="J28" s="99"/>
      <c r="K28" s="99"/>
      <c r="L28" s="99"/>
      <c r="M28" s="95"/>
      <c r="N28" s="7"/>
    </row>
    <row r="29" spans="1:14" x14ac:dyDescent="0.15">
      <c r="A29" s="7" t="s">
        <v>350</v>
      </c>
      <c r="B29" s="7" t="s">
        <v>420</v>
      </c>
      <c r="C29" s="7" t="s">
        <v>30</v>
      </c>
      <c r="D29" s="7" t="s">
        <v>38</v>
      </c>
      <c r="E29" s="7"/>
      <c r="F29" s="7">
        <v>1910</v>
      </c>
      <c r="G29" s="53">
        <f t="shared" si="2"/>
        <v>38.200000000000003</v>
      </c>
      <c r="H29" s="53">
        <f t="shared" si="1"/>
        <v>1948.2</v>
      </c>
      <c r="I29" s="99"/>
      <c r="J29" s="99"/>
      <c r="K29" s="99"/>
      <c r="L29" s="99"/>
      <c r="M29" s="95"/>
      <c r="N29" s="7"/>
    </row>
    <row r="30" spans="1:14" x14ac:dyDescent="0.15">
      <c r="A30" s="7" t="s">
        <v>350</v>
      </c>
      <c r="B30" s="7" t="s">
        <v>420</v>
      </c>
      <c r="C30" s="7" t="s">
        <v>30</v>
      </c>
      <c r="D30" s="73" t="s">
        <v>218</v>
      </c>
      <c r="E30" s="7"/>
      <c r="F30" s="7">
        <v>1610</v>
      </c>
      <c r="G30" s="53">
        <f t="shared" si="2"/>
        <v>32.200000000000003</v>
      </c>
      <c r="H30" s="53">
        <f t="shared" si="1"/>
        <v>1642.2</v>
      </c>
      <c r="I30" s="99"/>
      <c r="J30" s="99"/>
      <c r="K30" s="99"/>
      <c r="L30" s="99"/>
      <c r="M30" s="95"/>
      <c r="N30" s="7"/>
    </row>
    <row r="31" spans="1:14" x14ac:dyDescent="0.15">
      <c r="A31" s="7" t="s">
        <v>350</v>
      </c>
      <c r="B31" s="7" t="s">
        <v>420</v>
      </c>
      <c r="C31" s="7" t="s">
        <v>30</v>
      </c>
      <c r="D31" s="73" t="s">
        <v>220</v>
      </c>
      <c r="E31" s="7"/>
      <c r="F31" s="7">
        <v>910</v>
      </c>
      <c r="G31" s="53">
        <f t="shared" si="2"/>
        <v>18.2</v>
      </c>
      <c r="H31" s="53">
        <f t="shared" si="1"/>
        <v>928.2</v>
      </c>
      <c r="I31" s="99"/>
      <c r="J31" s="99"/>
      <c r="K31" s="99"/>
      <c r="L31" s="99"/>
      <c r="M31" s="95"/>
      <c r="N31" s="7"/>
    </row>
    <row r="32" spans="1:14" x14ac:dyDescent="0.15">
      <c r="A32" s="7" t="s">
        <v>350</v>
      </c>
      <c r="B32" s="7" t="s">
        <v>421</v>
      </c>
      <c r="C32" s="7" t="s">
        <v>30</v>
      </c>
      <c r="D32" s="7" t="s">
        <v>422</v>
      </c>
      <c r="E32" s="7" t="s">
        <v>423</v>
      </c>
      <c r="F32" s="7">
        <v>456</v>
      </c>
      <c r="G32" s="53">
        <f t="shared" si="2"/>
        <v>9.1199999999999992</v>
      </c>
      <c r="H32" s="53">
        <f t="shared" si="1"/>
        <v>465.12</v>
      </c>
      <c r="I32" s="99"/>
      <c r="J32" s="99"/>
      <c r="K32" s="99"/>
      <c r="L32" s="99"/>
      <c r="M32" s="95"/>
      <c r="N32" s="7"/>
    </row>
    <row r="33" spans="1:14" x14ac:dyDescent="0.15">
      <c r="A33" s="7" t="s">
        <v>350</v>
      </c>
      <c r="B33" s="7" t="s">
        <v>421</v>
      </c>
      <c r="C33" s="7" t="s">
        <v>30</v>
      </c>
      <c r="D33" s="7" t="s">
        <v>424</v>
      </c>
      <c r="E33" s="7" t="s">
        <v>423</v>
      </c>
      <c r="F33" s="7">
        <v>930</v>
      </c>
      <c r="G33" s="53">
        <f t="shared" si="2"/>
        <v>18.600000000000001</v>
      </c>
      <c r="H33" s="53">
        <f t="shared" si="1"/>
        <v>948.6</v>
      </c>
      <c r="I33" s="99"/>
      <c r="J33" s="99"/>
      <c r="K33" s="99"/>
      <c r="L33" s="99"/>
      <c r="M33" s="95"/>
      <c r="N33" s="7"/>
    </row>
    <row r="34" spans="1:14" x14ac:dyDescent="0.15">
      <c r="A34" s="7" t="s">
        <v>350</v>
      </c>
      <c r="B34" s="7" t="s">
        <v>421</v>
      </c>
      <c r="C34" s="7" t="s">
        <v>30</v>
      </c>
      <c r="D34" s="7" t="s">
        <v>425</v>
      </c>
      <c r="E34" s="7" t="s">
        <v>423</v>
      </c>
      <c r="F34" s="7">
        <v>846</v>
      </c>
      <c r="G34" s="53">
        <f t="shared" si="2"/>
        <v>16.920000000000002</v>
      </c>
      <c r="H34" s="53">
        <f t="shared" si="1"/>
        <v>862.92</v>
      </c>
      <c r="I34" s="99"/>
      <c r="J34" s="99"/>
      <c r="K34" s="99"/>
      <c r="L34" s="99"/>
      <c r="M34" s="95"/>
      <c r="N34" s="7"/>
    </row>
    <row r="35" spans="1:14" x14ac:dyDescent="0.15">
      <c r="A35" s="7" t="s">
        <v>350</v>
      </c>
      <c r="B35" s="7" t="s">
        <v>421</v>
      </c>
      <c r="C35" s="7" t="s">
        <v>30</v>
      </c>
      <c r="D35" s="7" t="s">
        <v>426</v>
      </c>
      <c r="E35" s="7" t="s">
        <v>423</v>
      </c>
      <c r="F35" s="7">
        <v>595</v>
      </c>
      <c r="G35" s="53">
        <f t="shared" si="2"/>
        <v>11.9</v>
      </c>
      <c r="H35" s="53">
        <f t="shared" si="1"/>
        <v>606.9</v>
      </c>
      <c r="I35" s="99"/>
      <c r="J35" s="99"/>
      <c r="K35" s="99"/>
      <c r="L35" s="99"/>
      <c r="M35" s="95"/>
      <c r="N35" s="7"/>
    </row>
    <row r="36" spans="1:14" x14ac:dyDescent="0.15">
      <c r="A36" s="7" t="s">
        <v>350</v>
      </c>
      <c r="B36" s="7" t="s">
        <v>427</v>
      </c>
      <c r="C36" s="7" t="s">
        <v>30</v>
      </c>
      <c r="D36" s="7" t="s">
        <v>422</v>
      </c>
      <c r="E36" s="7" t="s">
        <v>428</v>
      </c>
      <c r="F36" s="7">
        <v>8005</v>
      </c>
      <c r="G36" s="53">
        <f t="shared" si="2"/>
        <v>160.1</v>
      </c>
      <c r="H36" s="53">
        <f t="shared" si="1"/>
        <v>8165.1</v>
      </c>
      <c r="I36" s="99"/>
      <c r="J36" s="99"/>
      <c r="K36" s="99"/>
      <c r="L36" s="99"/>
      <c r="M36" s="95"/>
      <c r="N36" s="7"/>
    </row>
    <row r="37" spans="1:14" x14ac:dyDescent="0.15">
      <c r="A37" s="7" t="s">
        <v>350</v>
      </c>
      <c r="B37" s="7" t="s">
        <v>427</v>
      </c>
      <c r="C37" s="7" t="s">
        <v>30</v>
      </c>
      <c r="D37" s="7" t="s">
        <v>424</v>
      </c>
      <c r="E37" s="7" t="s">
        <v>428</v>
      </c>
      <c r="F37" s="7">
        <v>16500</v>
      </c>
      <c r="G37" s="53">
        <f t="shared" si="2"/>
        <v>330</v>
      </c>
      <c r="H37" s="53">
        <f t="shared" si="1"/>
        <v>16830</v>
      </c>
      <c r="I37" s="99"/>
      <c r="J37" s="99"/>
      <c r="K37" s="99"/>
      <c r="L37" s="99"/>
      <c r="M37" s="95"/>
      <c r="N37" s="7"/>
    </row>
    <row r="38" spans="1:14" x14ac:dyDescent="0.15">
      <c r="A38" s="7" t="s">
        <v>350</v>
      </c>
      <c r="B38" s="7" t="s">
        <v>427</v>
      </c>
      <c r="C38" s="7" t="s">
        <v>30</v>
      </c>
      <c r="D38" s="7" t="s">
        <v>425</v>
      </c>
      <c r="E38" s="7" t="s">
        <v>428</v>
      </c>
      <c r="F38" s="7">
        <v>15000</v>
      </c>
      <c r="G38" s="53">
        <f t="shared" si="2"/>
        <v>300</v>
      </c>
      <c r="H38" s="53">
        <f t="shared" si="1"/>
        <v>15300</v>
      </c>
      <c r="I38" s="99"/>
      <c r="J38" s="99"/>
      <c r="K38" s="99"/>
      <c r="L38" s="99"/>
      <c r="M38" s="95"/>
      <c r="N38" s="7"/>
    </row>
    <row r="39" spans="1:14" x14ac:dyDescent="0.15">
      <c r="A39" s="7" t="s">
        <v>350</v>
      </c>
      <c r="B39" s="7" t="s">
        <v>427</v>
      </c>
      <c r="C39" s="7" t="s">
        <v>30</v>
      </c>
      <c r="D39" s="7" t="s">
        <v>426</v>
      </c>
      <c r="E39" s="7" t="s">
        <v>428</v>
      </c>
      <c r="F39" s="7">
        <v>10503</v>
      </c>
      <c r="G39" s="53">
        <f t="shared" si="2"/>
        <v>210.05999999999901</v>
      </c>
      <c r="H39" s="53">
        <f t="shared" si="1"/>
        <v>10713.06</v>
      </c>
      <c r="I39" s="99"/>
      <c r="J39" s="99"/>
      <c r="K39" s="99"/>
      <c r="L39" s="99"/>
      <c r="M39" s="95"/>
      <c r="N39" s="7"/>
    </row>
    <row r="40" spans="1:14" x14ac:dyDescent="0.15">
      <c r="A40" s="7" t="s">
        <v>350</v>
      </c>
      <c r="B40" s="7" t="s">
        <v>429</v>
      </c>
      <c r="C40" s="7" t="s">
        <v>30</v>
      </c>
      <c r="D40" s="7" t="s">
        <v>422</v>
      </c>
      <c r="E40" s="7" t="s">
        <v>430</v>
      </c>
      <c r="F40" s="7">
        <v>384</v>
      </c>
      <c r="G40" s="53">
        <f t="shared" si="2"/>
        <v>7.6800000000000104</v>
      </c>
      <c r="H40" s="53">
        <f t="shared" si="1"/>
        <v>391.68</v>
      </c>
      <c r="I40" s="99"/>
      <c r="J40" s="99"/>
      <c r="K40" s="99"/>
      <c r="L40" s="99"/>
      <c r="M40" s="95"/>
      <c r="N40" s="7"/>
    </row>
    <row r="41" spans="1:14" x14ac:dyDescent="0.15">
      <c r="A41" s="7" t="s">
        <v>350</v>
      </c>
      <c r="B41" s="7" t="s">
        <v>431</v>
      </c>
      <c r="C41" s="7" t="s">
        <v>30</v>
      </c>
      <c r="D41" s="7" t="s">
        <v>424</v>
      </c>
      <c r="E41" s="7" t="s">
        <v>430</v>
      </c>
      <c r="F41" s="7">
        <v>782</v>
      </c>
      <c r="G41" s="53">
        <f t="shared" si="2"/>
        <v>15.64</v>
      </c>
      <c r="H41" s="53">
        <f t="shared" si="1"/>
        <v>797.64</v>
      </c>
      <c r="I41" s="99"/>
      <c r="J41" s="99"/>
      <c r="K41" s="99"/>
      <c r="L41" s="99"/>
      <c r="M41" s="95"/>
      <c r="N41" s="7"/>
    </row>
    <row r="42" spans="1:14" x14ac:dyDescent="0.15">
      <c r="A42" s="7" t="s">
        <v>350</v>
      </c>
      <c r="B42" s="7" t="s">
        <v>432</v>
      </c>
      <c r="C42" s="7" t="s">
        <v>30</v>
      </c>
      <c r="D42" s="7" t="s">
        <v>425</v>
      </c>
      <c r="E42" s="7" t="s">
        <v>430</v>
      </c>
      <c r="F42" s="7">
        <v>712</v>
      </c>
      <c r="G42" s="53">
        <f t="shared" si="2"/>
        <v>14.24</v>
      </c>
      <c r="H42" s="53">
        <f t="shared" si="1"/>
        <v>726.24</v>
      </c>
      <c r="I42" s="99"/>
      <c r="J42" s="99"/>
      <c r="K42" s="99"/>
      <c r="L42" s="99"/>
      <c r="M42" s="95"/>
      <c r="N42" s="7"/>
    </row>
    <row r="43" spans="1:14" x14ac:dyDescent="0.15">
      <c r="A43" s="7" t="s">
        <v>350</v>
      </c>
      <c r="B43" s="7" t="s">
        <v>433</v>
      </c>
      <c r="C43" s="7" t="s">
        <v>30</v>
      </c>
      <c r="D43" s="7" t="s">
        <v>426</v>
      </c>
      <c r="E43" s="7" t="s">
        <v>430</v>
      </c>
      <c r="F43" s="7">
        <v>501</v>
      </c>
      <c r="G43" s="53">
        <f t="shared" si="2"/>
        <v>10.02</v>
      </c>
      <c r="H43" s="53">
        <f t="shared" si="1"/>
        <v>511.02</v>
      </c>
      <c r="I43" s="100"/>
      <c r="J43" s="100"/>
      <c r="K43" s="100"/>
      <c r="L43" s="100"/>
      <c r="M43" s="96"/>
      <c r="N43" s="7"/>
    </row>
    <row r="44" spans="1:14" x14ac:dyDescent="0.15">
      <c r="A44" t="s">
        <v>34</v>
      </c>
      <c r="F44">
        <f>SUM(F9:F43)</f>
        <v>141534</v>
      </c>
      <c r="G44" s="54">
        <f>SUM(G9:G43)</f>
        <v>2830.68</v>
      </c>
      <c r="H44" s="54">
        <f>SUM(H9:H43)</f>
        <v>144364.68</v>
      </c>
      <c r="M44">
        <f>SUM(M9:M43)</f>
        <v>3.7499999999999999E-2</v>
      </c>
    </row>
    <row r="46" spans="1:14" ht="26.25" x14ac:dyDescent="0.15">
      <c r="A46" s="103" t="s">
        <v>0</v>
      </c>
      <c r="B46" s="104"/>
      <c r="C46" s="105"/>
      <c r="D46" s="105"/>
      <c r="E46" s="105"/>
      <c r="F46" s="105"/>
      <c r="G46" s="105"/>
      <c r="H46" s="105"/>
      <c r="I46" s="103"/>
      <c r="J46" s="105"/>
      <c r="K46" s="105"/>
      <c r="L46" s="105"/>
      <c r="M46" s="105"/>
      <c r="N46" s="1"/>
    </row>
    <row r="47" spans="1:14" ht="26.25" x14ac:dyDescent="0.15">
      <c r="A47" s="103" t="s">
        <v>1</v>
      </c>
      <c r="B47" s="104"/>
      <c r="C47" s="105"/>
      <c r="D47" s="105"/>
      <c r="E47" s="105"/>
      <c r="F47" s="105"/>
      <c r="G47" s="105"/>
      <c r="H47" s="105"/>
      <c r="I47" s="103"/>
      <c r="J47" s="105"/>
      <c r="K47" s="105"/>
      <c r="L47" s="105"/>
      <c r="M47" s="105"/>
      <c r="N47" s="1"/>
    </row>
    <row r="48" spans="1:14" ht="15" x14ac:dyDescent="0.15">
      <c r="A48" s="106" t="s">
        <v>2</v>
      </c>
      <c r="B48" s="107"/>
      <c r="C48" s="106"/>
      <c r="D48" s="106"/>
      <c r="E48" s="2"/>
      <c r="F48" s="108">
        <v>45783</v>
      </c>
      <c r="G48" s="108"/>
      <c r="H48" s="108"/>
      <c r="I48" s="108"/>
      <c r="J48" s="108"/>
      <c r="K48" s="108"/>
      <c r="L48" s="108"/>
      <c r="M48" s="108"/>
      <c r="N48" s="1"/>
    </row>
    <row r="49" spans="1:14" ht="19.5" x14ac:dyDescent="0.15">
      <c r="A49" s="109" t="s">
        <v>3</v>
      </c>
      <c r="B49" s="110"/>
      <c r="C49" s="111"/>
      <c r="D49" s="111"/>
      <c r="E49" s="3"/>
      <c r="F49" s="112"/>
      <c r="G49" s="112"/>
      <c r="H49" s="112"/>
      <c r="I49" s="112"/>
      <c r="J49" s="112"/>
      <c r="K49" s="112"/>
      <c r="L49" s="112"/>
      <c r="M49" s="112"/>
      <c r="N49" s="112"/>
    </row>
    <row r="50" spans="1:14" ht="19.5" x14ac:dyDescent="0.15">
      <c r="A50" s="111"/>
      <c r="B50" s="110"/>
      <c r="C50" s="111"/>
      <c r="D50" s="111"/>
      <c r="E50" s="3"/>
      <c r="F50" s="112"/>
      <c r="G50" s="112"/>
      <c r="H50" s="112"/>
      <c r="I50" s="112"/>
      <c r="J50" s="112"/>
      <c r="K50" s="112"/>
      <c r="L50" s="112"/>
      <c r="M50" s="112"/>
      <c r="N50" s="112"/>
    </row>
    <row r="51" spans="1:14" ht="15" x14ac:dyDescent="0.15">
      <c r="A51" s="1"/>
      <c r="B51" s="4"/>
      <c r="C51" s="1"/>
      <c r="D51" s="1"/>
      <c r="E51" s="1"/>
      <c r="F51" s="5"/>
      <c r="G51" s="6"/>
      <c r="H51" s="5"/>
      <c r="I51" s="5"/>
      <c r="J51" s="5"/>
      <c r="K51" s="5"/>
      <c r="L51" s="5"/>
      <c r="M51" s="5"/>
      <c r="N51" s="7"/>
    </row>
    <row r="52" spans="1:14" ht="38.25" x14ac:dyDescent="0.15">
      <c r="A52" s="8" t="s">
        <v>4</v>
      </c>
      <c r="B52" s="9" t="s">
        <v>5</v>
      </c>
      <c r="C52" s="9" t="s">
        <v>6</v>
      </c>
      <c r="D52" s="10" t="s">
        <v>7</v>
      </c>
      <c r="E52" s="10" t="s">
        <v>411</v>
      </c>
      <c r="F52" s="11" t="s">
        <v>8</v>
      </c>
      <c r="G52" s="11" t="s">
        <v>9</v>
      </c>
      <c r="H52" s="11" t="s">
        <v>10</v>
      </c>
      <c r="I52" s="10" t="s">
        <v>11</v>
      </c>
      <c r="J52" s="12" t="s">
        <v>12</v>
      </c>
      <c r="K52" s="12" t="s">
        <v>13</v>
      </c>
      <c r="L52" s="12" t="s">
        <v>14</v>
      </c>
      <c r="M52" s="12" t="s">
        <v>15</v>
      </c>
      <c r="N52" s="12" t="s">
        <v>16</v>
      </c>
    </row>
    <row r="53" spans="1:14" ht="36" x14ac:dyDescent="0.15">
      <c r="A53" s="13" t="s">
        <v>17</v>
      </c>
      <c r="B53" s="14" t="s">
        <v>18</v>
      </c>
      <c r="C53" s="14" t="s">
        <v>19</v>
      </c>
      <c r="D53" s="15" t="s">
        <v>20</v>
      </c>
      <c r="E53" s="15" t="s">
        <v>412</v>
      </c>
      <c r="F53" s="16" t="s">
        <v>21</v>
      </c>
      <c r="G53" s="17" t="s">
        <v>22</v>
      </c>
      <c r="H53" s="17" t="s">
        <v>23</v>
      </c>
      <c r="I53" s="18" t="s">
        <v>46</v>
      </c>
      <c r="J53" s="19" t="s">
        <v>25</v>
      </c>
      <c r="K53" s="19" t="s">
        <v>26</v>
      </c>
      <c r="L53" s="19" t="s">
        <v>27</v>
      </c>
      <c r="M53" s="19" t="s">
        <v>28</v>
      </c>
      <c r="N53" s="20" t="s">
        <v>29</v>
      </c>
    </row>
    <row r="54" spans="1:14" x14ac:dyDescent="0.15">
      <c r="A54" s="7" t="s">
        <v>350</v>
      </c>
      <c r="B54" s="22" t="s">
        <v>354</v>
      </c>
      <c r="C54" s="7" t="s">
        <v>335</v>
      </c>
      <c r="D54" s="7" t="s">
        <v>173</v>
      </c>
      <c r="E54" s="7"/>
      <c r="F54" s="7">
        <v>610</v>
      </c>
      <c r="G54" s="53">
        <f t="shared" ref="G54:G69" si="3">H54-F54</f>
        <v>12.2</v>
      </c>
      <c r="H54" s="53">
        <f>F54*1.02</f>
        <v>622.20000000000005</v>
      </c>
      <c r="I54" s="98" t="s">
        <v>32</v>
      </c>
      <c r="J54" s="98" t="s">
        <v>434</v>
      </c>
      <c r="K54" s="98" t="s">
        <v>435</v>
      </c>
      <c r="L54" s="98" t="s">
        <v>100</v>
      </c>
      <c r="M54" s="98" t="s">
        <v>436</v>
      </c>
      <c r="N54" s="7"/>
    </row>
    <row r="55" spans="1:14" x14ac:dyDescent="0.15">
      <c r="A55" s="7" t="s">
        <v>350</v>
      </c>
      <c r="B55" s="22" t="s">
        <v>354</v>
      </c>
      <c r="C55" s="7" t="s">
        <v>335</v>
      </c>
      <c r="D55" s="7" t="s">
        <v>174</v>
      </c>
      <c r="E55" s="7"/>
      <c r="F55" s="7">
        <v>1260</v>
      </c>
      <c r="G55" s="53">
        <f t="shared" si="3"/>
        <v>25.2</v>
      </c>
      <c r="H55" s="53">
        <f t="shared" ref="H55:H69" si="4">F55*1.02</f>
        <v>1285.2</v>
      </c>
      <c r="I55" s="99"/>
      <c r="J55" s="99"/>
      <c r="K55" s="99"/>
      <c r="L55" s="99"/>
      <c r="M55" s="99"/>
      <c r="N55" s="7"/>
    </row>
    <row r="56" spans="1:14" x14ac:dyDescent="0.15">
      <c r="A56" s="7" t="s">
        <v>350</v>
      </c>
      <c r="B56" s="22" t="s">
        <v>354</v>
      </c>
      <c r="C56" s="7" t="s">
        <v>335</v>
      </c>
      <c r="D56" s="7" t="s">
        <v>175</v>
      </c>
      <c r="E56" s="7"/>
      <c r="F56" s="7">
        <v>1260</v>
      </c>
      <c r="G56" s="53">
        <f t="shared" si="3"/>
        <v>25.2</v>
      </c>
      <c r="H56" s="53">
        <f t="shared" si="4"/>
        <v>1285.2</v>
      </c>
      <c r="I56" s="99"/>
      <c r="J56" s="99"/>
      <c r="K56" s="99"/>
      <c r="L56" s="99"/>
      <c r="M56" s="99"/>
      <c r="N56" s="7"/>
    </row>
    <row r="57" spans="1:14" x14ac:dyDescent="0.15">
      <c r="A57" s="7" t="s">
        <v>350</v>
      </c>
      <c r="B57" s="22" t="s">
        <v>354</v>
      </c>
      <c r="C57" s="7" t="s">
        <v>335</v>
      </c>
      <c r="D57" s="7" t="s">
        <v>176</v>
      </c>
      <c r="E57" s="7"/>
      <c r="F57" s="7">
        <v>910</v>
      </c>
      <c r="G57" s="53">
        <f t="shared" si="3"/>
        <v>18.2</v>
      </c>
      <c r="H57" s="53">
        <f t="shared" si="4"/>
        <v>928.2</v>
      </c>
      <c r="I57" s="99"/>
      <c r="J57" s="99"/>
      <c r="K57" s="99"/>
      <c r="L57" s="99"/>
      <c r="M57" s="99"/>
      <c r="N57" s="7"/>
    </row>
    <row r="58" spans="1:14" x14ac:dyDescent="0.15">
      <c r="A58" s="7" t="s">
        <v>350</v>
      </c>
      <c r="B58" s="22" t="s">
        <v>354</v>
      </c>
      <c r="C58" s="7" t="s">
        <v>335</v>
      </c>
      <c r="D58" s="7" t="s">
        <v>178</v>
      </c>
      <c r="E58" s="7"/>
      <c r="F58" s="7">
        <v>510</v>
      </c>
      <c r="G58" s="53">
        <f t="shared" si="3"/>
        <v>10.199999999999999</v>
      </c>
      <c r="H58" s="53">
        <f t="shared" si="4"/>
        <v>520.20000000000005</v>
      </c>
      <c r="I58" s="99"/>
      <c r="J58" s="99"/>
      <c r="K58" s="99"/>
      <c r="L58" s="99"/>
      <c r="M58" s="99"/>
      <c r="N58" s="7"/>
    </row>
    <row r="59" spans="1:14" x14ac:dyDescent="0.15">
      <c r="A59" s="7" t="s">
        <v>350</v>
      </c>
      <c r="B59" s="22" t="s">
        <v>354</v>
      </c>
      <c r="C59" s="7" t="s">
        <v>335</v>
      </c>
      <c r="D59" s="7" t="s">
        <v>179</v>
      </c>
      <c r="E59" s="7"/>
      <c r="F59" s="7">
        <v>510</v>
      </c>
      <c r="G59" s="53">
        <f t="shared" si="3"/>
        <v>10.199999999999999</v>
      </c>
      <c r="H59" s="53">
        <f t="shared" si="4"/>
        <v>520.20000000000005</v>
      </c>
      <c r="I59" s="99"/>
      <c r="J59" s="99"/>
      <c r="K59" s="99"/>
      <c r="L59" s="99"/>
      <c r="M59" s="99"/>
      <c r="N59" s="7"/>
    </row>
    <row r="60" spans="1:14" x14ac:dyDescent="0.15">
      <c r="A60" s="7" t="s">
        <v>350</v>
      </c>
      <c r="B60" s="22" t="s">
        <v>437</v>
      </c>
      <c r="C60" s="7" t="s">
        <v>335</v>
      </c>
      <c r="D60" s="7" t="s">
        <v>217</v>
      </c>
      <c r="E60" s="7"/>
      <c r="F60" s="7">
        <v>510</v>
      </c>
      <c r="G60" s="53">
        <f t="shared" si="3"/>
        <v>10.199999999999999</v>
      </c>
      <c r="H60" s="53">
        <f t="shared" si="4"/>
        <v>520.20000000000005</v>
      </c>
      <c r="I60" s="99"/>
      <c r="J60" s="99"/>
      <c r="K60" s="99"/>
      <c r="L60" s="99"/>
      <c r="M60" s="99"/>
      <c r="N60" s="7"/>
    </row>
    <row r="61" spans="1:14" x14ac:dyDescent="0.15">
      <c r="A61" s="7" t="s">
        <v>350</v>
      </c>
      <c r="B61" s="22" t="s">
        <v>437</v>
      </c>
      <c r="C61" s="7" t="s">
        <v>335</v>
      </c>
      <c r="D61" s="7" t="s">
        <v>38</v>
      </c>
      <c r="E61" s="7"/>
      <c r="F61" s="7">
        <v>1810</v>
      </c>
      <c r="G61" s="53">
        <f t="shared" si="3"/>
        <v>36.200000000000003</v>
      </c>
      <c r="H61" s="53">
        <f t="shared" si="4"/>
        <v>1846.2</v>
      </c>
      <c r="I61" s="99"/>
      <c r="J61" s="99"/>
      <c r="K61" s="99"/>
      <c r="L61" s="99"/>
      <c r="M61" s="99"/>
      <c r="N61" s="7"/>
    </row>
    <row r="62" spans="1:14" x14ac:dyDescent="0.15">
      <c r="A62" s="7" t="s">
        <v>350</v>
      </c>
      <c r="B62" s="22" t="s">
        <v>437</v>
      </c>
      <c r="C62" s="7" t="s">
        <v>335</v>
      </c>
      <c r="D62" s="7" t="s">
        <v>218</v>
      </c>
      <c r="E62" s="7"/>
      <c r="F62" s="7">
        <v>2160</v>
      </c>
      <c r="G62" s="53">
        <f t="shared" si="3"/>
        <v>43.199999999999797</v>
      </c>
      <c r="H62" s="53">
        <f t="shared" si="4"/>
        <v>2203.1999999999998</v>
      </c>
      <c r="I62" s="99"/>
      <c r="J62" s="99"/>
      <c r="K62" s="99"/>
      <c r="L62" s="99"/>
      <c r="M62" s="99"/>
      <c r="N62" s="7"/>
    </row>
    <row r="63" spans="1:14" x14ac:dyDescent="0.15">
      <c r="A63" s="7" t="s">
        <v>350</v>
      </c>
      <c r="B63" s="22" t="s">
        <v>437</v>
      </c>
      <c r="C63" s="7" t="s">
        <v>335</v>
      </c>
      <c r="D63" s="7" t="s">
        <v>220</v>
      </c>
      <c r="E63" s="7"/>
      <c r="F63" s="7">
        <v>560</v>
      </c>
      <c r="G63" s="53">
        <f t="shared" si="3"/>
        <v>11.2</v>
      </c>
      <c r="H63" s="53">
        <f t="shared" si="4"/>
        <v>571.20000000000005</v>
      </c>
      <c r="I63" s="99"/>
      <c r="J63" s="99"/>
      <c r="K63" s="99"/>
      <c r="L63" s="99"/>
      <c r="M63" s="99"/>
      <c r="N63" s="7"/>
    </row>
    <row r="64" spans="1:14" ht="40.5" x14ac:dyDescent="0.15">
      <c r="A64" s="7" t="s">
        <v>350</v>
      </c>
      <c r="B64" s="22" t="s">
        <v>438</v>
      </c>
      <c r="C64" s="7" t="s">
        <v>30</v>
      </c>
      <c r="D64" s="7" t="s">
        <v>212</v>
      </c>
      <c r="E64" s="7"/>
      <c r="F64" s="7">
        <v>13340</v>
      </c>
      <c r="G64" s="53">
        <f t="shared" si="3"/>
        <v>266.80000000000098</v>
      </c>
      <c r="H64" s="53">
        <f t="shared" si="4"/>
        <v>13606.8</v>
      </c>
      <c r="I64" s="99"/>
      <c r="J64" s="99"/>
      <c r="K64" s="99"/>
      <c r="L64" s="99"/>
      <c r="M64" s="99"/>
      <c r="N64" s="7"/>
    </row>
    <row r="65" spans="1:14" ht="40.5" x14ac:dyDescent="0.15">
      <c r="A65" s="7" t="s">
        <v>350</v>
      </c>
      <c r="B65" s="22" t="s">
        <v>438</v>
      </c>
      <c r="C65" s="7" t="s">
        <v>30</v>
      </c>
      <c r="D65" s="7" t="s">
        <v>31</v>
      </c>
      <c r="E65" s="7"/>
      <c r="F65" s="7">
        <v>16910</v>
      </c>
      <c r="G65" s="53">
        <f t="shared" si="3"/>
        <v>338.20000000000101</v>
      </c>
      <c r="H65" s="53">
        <f t="shared" si="4"/>
        <v>17248.2</v>
      </c>
      <c r="I65" s="99"/>
      <c r="J65" s="99"/>
      <c r="K65" s="99"/>
      <c r="L65" s="99"/>
      <c r="M65" s="99"/>
      <c r="N65" s="7"/>
    </row>
    <row r="66" spans="1:14" ht="40.5" x14ac:dyDescent="0.15">
      <c r="A66" s="7" t="s">
        <v>350</v>
      </c>
      <c r="B66" s="22" t="s">
        <v>438</v>
      </c>
      <c r="C66" s="7" t="s">
        <v>30</v>
      </c>
      <c r="D66" s="7" t="s">
        <v>35</v>
      </c>
      <c r="E66" s="7"/>
      <c r="F66" s="7">
        <v>23300</v>
      </c>
      <c r="G66" s="53">
        <f t="shared" si="3"/>
        <v>466</v>
      </c>
      <c r="H66" s="53">
        <f t="shared" si="4"/>
        <v>23766</v>
      </c>
      <c r="I66" s="99"/>
      <c r="J66" s="99"/>
      <c r="K66" s="99"/>
      <c r="L66" s="99"/>
      <c r="M66" s="99"/>
      <c r="N66" s="7"/>
    </row>
    <row r="67" spans="1:14" ht="40.5" x14ac:dyDescent="0.15">
      <c r="A67" s="7" t="s">
        <v>350</v>
      </c>
      <c r="B67" s="22" t="s">
        <v>438</v>
      </c>
      <c r="C67" s="7" t="s">
        <v>30</v>
      </c>
      <c r="D67" s="7" t="s">
        <v>36</v>
      </c>
      <c r="E67" s="7"/>
      <c r="F67" s="7">
        <v>25650</v>
      </c>
      <c r="G67" s="53">
        <f t="shared" si="3"/>
        <v>513</v>
      </c>
      <c r="H67" s="53">
        <f t="shared" si="4"/>
        <v>26163</v>
      </c>
      <c r="I67" s="99"/>
      <c r="J67" s="99"/>
      <c r="K67" s="99"/>
      <c r="L67" s="99"/>
      <c r="M67" s="99"/>
      <c r="N67" s="7"/>
    </row>
    <row r="68" spans="1:14" x14ac:dyDescent="0.15">
      <c r="A68" s="7" t="s">
        <v>350</v>
      </c>
      <c r="B68" s="7" t="s">
        <v>439</v>
      </c>
      <c r="C68" s="7" t="s">
        <v>30</v>
      </c>
      <c r="D68" s="7" t="s">
        <v>440</v>
      </c>
      <c r="E68" s="7" t="s">
        <v>441</v>
      </c>
      <c r="F68" s="7">
        <v>3660</v>
      </c>
      <c r="G68" s="53">
        <f t="shared" si="3"/>
        <v>73.200000000000301</v>
      </c>
      <c r="H68" s="53">
        <f t="shared" si="4"/>
        <v>3733.2</v>
      </c>
      <c r="I68" s="99"/>
      <c r="J68" s="99"/>
      <c r="K68" s="99"/>
      <c r="L68" s="99"/>
      <c r="M68" s="99"/>
      <c r="N68" s="7"/>
    </row>
    <row r="69" spans="1:14" x14ac:dyDescent="0.15">
      <c r="A69" s="7" t="s">
        <v>350</v>
      </c>
      <c r="B69" s="7" t="s">
        <v>439</v>
      </c>
      <c r="C69" s="7" t="s">
        <v>30</v>
      </c>
      <c r="D69" s="7" t="s">
        <v>442</v>
      </c>
      <c r="E69" s="7" t="s">
        <v>441</v>
      </c>
      <c r="F69" s="7">
        <v>3660</v>
      </c>
      <c r="G69" s="53">
        <f t="shared" si="3"/>
        <v>73.200000000000301</v>
      </c>
      <c r="H69" s="53">
        <f t="shared" si="4"/>
        <v>3733.2</v>
      </c>
      <c r="I69" s="100"/>
      <c r="J69" s="100"/>
      <c r="K69" s="100"/>
      <c r="L69" s="100"/>
      <c r="M69" s="100"/>
      <c r="N69" s="7"/>
    </row>
    <row r="70" spans="1:14" x14ac:dyDescent="0.15">
      <c r="A70" t="s">
        <v>34</v>
      </c>
      <c r="F70">
        <f>SUM(F54:F69)</f>
        <v>96620</v>
      </c>
      <c r="G70" s="54">
        <f>SUM(G54:G69)</f>
        <v>1932.4</v>
      </c>
      <c r="H70" s="54">
        <f>SUM(H54:H69)</f>
        <v>98552.4</v>
      </c>
      <c r="J70">
        <v>6</v>
      </c>
      <c r="K70">
        <v>7</v>
      </c>
      <c r="M70">
        <v>3.7499999999999999E-2</v>
      </c>
    </row>
  </sheetData>
  <mergeCells count="22">
    <mergeCell ref="A1:M1"/>
    <mergeCell ref="A2:M2"/>
    <mergeCell ref="A3:D3"/>
    <mergeCell ref="F3:M3"/>
    <mergeCell ref="A46:M46"/>
    <mergeCell ref="A4:D5"/>
    <mergeCell ref="F4:N5"/>
    <mergeCell ref="A47:M47"/>
    <mergeCell ref="A48:D48"/>
    <mergeCell ref="F48:M48"/>
    <mergeCell ref="I9:I43"/>
    <mergeCell ref="I54:I69"/>
    <mergeCell ref="J9:J43"/>
    <mergeCell ref="J54:J69"/>
    <mergeCell ref="K9:K43"/>
    <mergeCell ref="K54:K69"/>
    <mergeCell ref="L9:L43"/>
    <mergeCell ref="L54:L69"/>
    <mergeCell ref="M9:M43"/>
    <mergeCell ref="M54:M69"/>
    <mergeCell ref="A49:D50"/>
    <mergeCell ref="F49:N50"/>
  </mergeCells>
  <phoneticPr fontId="29" type="noConversion"/>
  <pageMargins left="0.75" right="0.75" top="1" bottom="1" header="0.5" footer="0.5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L61"/>
  <sheetViews>
    <sheetView workbookViewId="0">
      <selection activeCell="G5" sqref="G5"/>
    </sheetView>
  </sheetViews>
  <sheetFormatPr defaultColWidth="9" defaultRowHeight="13.5" x14ac:dyDescent="0.15"/>
  <cols>
    <col min="1" max="1" width="10.375" customWidth="1"/>
    <col min="2" max="2" width="33.5" customWidth="1"/>
    <col min="3" max="3" width="24.875" customWidth="1"/>
    <col min="4" max="5" width="5.875" customWidth="1"/>
    <col min="6" max="6" width="7.625" customWidth="1"/>
    <col min="7" max="7" width="8.625" customWidth="1"/>
    <col min="8" max="9" width="6.375" customWidth="1"/>
    <col min="10" max="10" width="9.375" customWidth="1"/>
    <col min="11" max="11" width="8.625" customWidth="1"/>
    <col min="12" max="12" width="19.25" customWidth="1"/>
  </cols>
  <sheetData>
    <row r="1" spans="1:12" ht="26.25" x14ac:dyDescent="0.15">
      <c r="A1" s="121" t="s">
        <v>1</v>
      </c>
      <c r="B1" s="122"/>
      <c r="C1" s="122"/>
      <c r="D1" s="122"/>
      <c r="E1" s="122"/>
      <c r="F1" s="122"/>
      <c r="G1" s="123"/>
      <c r="H1" s="122"/>
      <c r="I1" s="122"/>
      <c r="J1" s="122"/>
      <c r="K1" s="122"/>
      <c r="L1" s="27"/>
    </row>
    <row r="2" spans="1:12" ht="15" x14ac:dyDescent="0.15">
      <c r="A2" s="124" t="s">
        <v>2</v>
      </c>
      <c r="B2" s="124"/>
      <c r="C2" s="124"/>
      <c r="D2" s="125">
        <v>45825</v>
      </c>
      <c r="E2" s="125"/>
      <c r="F2" s="125"/>
      <c r="G2" s="126"/>
      <c r="H2" s="125"/>
      <c r="I2" s="125"/>
      <c r="J2" s="125"/>
      <c r="K2" s="125"/>
      <c r="L2" s="27"/>
    </row>
    <row r="3" spans="1:12" x14ac:dyDescent="0.15">
      <c r="A3" s="113" t="s">
        <v>3</v>
      </c>
      <c r="B3" s="114"/>
      <c r="C3" s="114"/>
      <c r="D3" s="115"/>
      <c r="E3" s="116"/>
      <c r="F3" s="116"/>
      <c r="G3" s="116"/>
      <c r="H3" s="116"/>
      <c r="I3" s="116"/>
      <c r="J3" s="116"/>
      <c r="K3" s="116"/>
      <c r="L3" s="116"/>
    </row>
    <row r="4" spans="1:12" x14ac:dyDescent="0.15">
      <c r="A4" s="114"/>
      <c r="B4" s="114"/>
      <c r="C4" s="114"/>
      <c r="D4" s="115"/>
      <c r="E4" s="116"/>
      <c r="F4" s="116"/>
      <c r="G4" s="116"/>
      <c r="H4" s="116"/>
      <c r="I4" s="116"/>
      <c r="J4" s="116"/>
      <c r="K4" s="116"/>
      <c r="L4" s="116"/>
    </row>
    <row r="5" spans="1:12" ht="24.75" x14ac:dyDescent="0.15">
      <c r="A5" s="28" t="s">
        <v>17</v>
      </c>
      <c r="B5" s="29" t="s">
        <v>18</v>
      </c>
      <c r="C5" s="30" t="s">
        <v>19</v>
      </c>
      <c r="D5" s="31" t="s">
        <v>21</v>
      </c>
      <c r="E5" s="32" t="s">
        <v>22</v>
      </c>
      <c r="F5" s="32" t="s">
        <v>23</v>
      </c>
      <c r="G5" s="33" t="s">
        <v>24</v>
      </c>
      <c r="H5" s="34" t="s">
        <v>25</v>
      </c>
      <c r="I5" s="34" t="s">
        <v>26</v>
      </c>
      <c r="J5" s="34" t="s">
        <v>27</v>
      </c>
      <c r="K5" s="34" t="s">
        <v>28</v>
      </c>
      <c r="L5" s="35" t="s">
        <v>29</v>
      </c>
    </row>
    <row r="6" spans="1:12" x14ac:dyDescent="0.15">
      <c r="A6" s="36" t="s">
        <v>443</v>
      </c>
      <c r="B6" s="36" t="s">
        <v>110</v>
      </c>
      <c r="C6" s="37" t="s">
        <v>444</v>
      </c>
      <c r="D6" s="36">
        <v>4313</v>
      </c>
      <c r="E6" s="36"/>
      <c r="F6" s="36">
        <f>D6+E6</f>
        <v>4313</v>
      </c>
      <c r="G6" s="38" t="s">
        <v>32</v>
      </c>
      <c r="H6" s="36">
        <v>18</v>
      </c>
      <c r="I6" s="36">
        <v>19</v>
      </c>
      <c r="J6" s="36" t="s">
        <v>48</v>
      </c>
      <c r="K6" s="36">
        <v>3.9E-2</v>
      </c>
      <c r="L6" s="39" t="s">
        <v>445</v>
      </c>
    </row>
    <row r="7" spans="1:12" x14ac:dyDescent="0.15">
      <c r="A7" s="40" t="s">
        <v>34</v>
      </c>
      <c r="B7" s="40"/>
      <c r="C7" s="40"/>
      <c r="D7" s="40">
        <f>SUM(D6:D6)</f>
        <v>4313</v>
      </c>
      <c r="E7" s="40"/>
      <c r="F7" s="40">
        <f>SUM(F6:F6)</f>
        <v>4313</v>
      </c>
      <c r="G7" s="40"/>
      <c r="H7" s="40">
        <f>SUM(H6:H6)</f>
        <v>18</v>
      </c>
      <c r="I7" s="40">
        <f>SUM(I6:I6)</f>
        <v>19</v>
      </c>
      <c r="J7" s="40"/>
      <c r="K7" s="40">
        <f>SUM(K6:K6)</f>
        <v>3.9E-2</v>
      </c>
      <c r="L7" s="40"/>
    </row>
    <row r="9" spans="1:12" ht="26.25" x14ac:dyDescent="0.15">
      <c r="A9" s="121" t="s">
        <v>1</v>
      </c>
      <c r="B9" s="122"/>
      <c r="C9" s="122"/>
      <c r="D9" s="122"/>
      <c r="E9" s="122"/>
      <c r="F9" s="122"/>
      <c r="G9" s="123"/>
      <c r="H9" s="122"/>
      <c r="I9" s="122"/>
      <c r="J9" s="122"/>
      <c r="K9" s="122"/>
      <c r="L9" s="27"/>
    </row>
    <row r="10" spans="1:12" ht="15" x14ac:dyDescent="0.15">
      <c r="A10" s="124" t="s">
        <v>2</v>
      </c>
      <c r="B10" s="124"/>
      <c r="C10" s="124"/>
      <c r="D10" s="125">
        <v>45825</v>
      </c>
      <c r="E10" s="125"/>
      <c r="F10" s="125"/>
      <c r="G10" s="126"/>
      <c r="H10" s="125"/>
      <c r="I10" s="125"/>
      <c r="J10" s="125"/>
      <c r="K10" s="125"/>
      <c r="L10" s="27"/>
    </row>
    <row r="11" spans="1:12" x14ac:dyDescent="0.15">
      <c r="A11" s="113" t="s">
        <v>3</v>
      </c>
      <c r="B11" s="114"/>
      <c r="C11" s="114"/>
      <c r="D11" s="115"/>
      <c r="E11" s="116"/>
      <c r="F11" s="116"/>
      <c r="G11" s="116"/>
      <c r="H11" s="116"/>
      <c r="I11" s="116"/>
      <c r="J11" s="116"/>
      <c r="K11" s="116"/>
      <c r="L11" s="116"/>
    </row>
    <row r="12" spans="1:12" x14ac:dyDescent="0.15">
      <c r="A12" s="114"/>
      <c r="B12" s="114"/>
      <c r="C12" s="114"/>
      <c r="D12" s="115"/>
      <c r="E12" s="116"/>
      <c r="F12" s="116"/>
      <c r="G12" s="116"/>
      <c r="H12" s="116"/>
      <c r="I12" s="116"/>
      <c r="J12" s="116"/>
      <c r="K12" s="116"/>
      <c r="L12" s="116"/>
    </row>
    <row r="13" spans="1:12" ht="24.75" x14ac:dyDescent="0.15">
      <c r="A13" s="28" t="s">
        <v>17</v>
      </c>
      <c r="B13" s="29" t="s">
        <v>18</v>
      </c>
      <c r="C13" s="30" t="s">
        <v>19</v>
      </c>
      <c r="D13" s="31" t="s">
        <v>21</v>
      </c>
      <c r="E13" s="32" t="s">
        <v>22</v>
      </c>
      <c r="F13" s="32" t="s">
        <v>23</v>
      </c>
      <c r="G13" s="33" t="s">
        <v>24</v>
      </c>
      <c r="H13" s="34" t="s">
        <v>25</v>
      </c>
      <c r="I13" s="34" t="s">
        <v>26</v>
      </c>
      <c r="J13" s="34" t="s">
        <v>27</v>
      </c>
      <c r="K13" s="34" t="s">
        <v>28</v>
      </c>
      <c r="L13" s="35" t="s">
        <v>29</v>
      </c>
    </row>
    <row r="14" spans="1:12" x14ac:dyDescent="0.15">
      <c r="A14" s="36" t="s">
        <v>443</v>
      </c>
      <c r="B14" s="36" t="s">
        <v>110</v>
      </c>
      <c r="C14" s="37" t="s">
        <v>446</v>
      </c>
      <c r="D14" s="36">
        <v>1426</v>
      </c>
      <c r="E14" s="36"/>
      <c r="F14" s="36">
        <f>D14+E14</f>
        <v>1426</v>
      </c>
      <c r="G14" s="38" t="s">
        <v>32</v>
      </c>
      <c r="H14" s="36">
        <v>7</v>
      </c>
      <c r="I14" s="36">
        <v>8</v>
      </c>
      <c r="J14" s="36" t="s">
        <v>48</v>
      </c>
      <c r="K14" s="36">
        <v>3.9E-2</v>
      </c>
      <c r="L14" s="39" t="s">
        <v>445</v>
      </c>
    </row>
    <row r="15" spans="1:12" x14ac:dyDescent="0.15">
      <c r="A15" s="40" t="s">
        <v>34</v>
      </c>
      <c r="B15" s="40"/>
      <c r="C15" s="40"/>
      <c r="D15" s="40">
        <f>SUM(D14:D14)</f>
        <v>1426</v>
      </c>
      <c r="E15" s="40"/>
      <c r="F15" s="40">
        <f>SUM(F14:F14)</f>
        <v>1426</v>
      </c>
      <c r="G15" s="40"/>
      <c r="H15" s="40">
        <f>SUM(H14:H14)</f>
        <v>7</v>
      </c>
      <c r="I15" s="40">
        <f>SUM(I14:I14)</f>
        <v>8</v>
      </c>
      <c r="J15" s="40"/>
      <c r="K15" s="40">
        <f>SUM(K14:K14)</f>
        <v>3.9E-2</v>
      </c>
      <c r="L15" s="40"/>
    </row>
    <row r="17" spans="1:12" ht="26.25" x14ac:dyDescent="0.15">
      <c r="A17" s="121" t="s">
        <v>1</v>
      </c>
      <c r="B17" s="122"/>
      <c r="C17" s="122"/>
      <c r="D17" s="122"/>
      <c r="E17" s="122"/>
      <c r="F17" s="122"/>
      <c r="G17" s="123"/>
      <c r="H17" s="122"/>
      <c r="I17" s="122"/>
      <c r="J17" s="122"/>
      <c r="K17" s="122"/>
      <c r="L17" s="27"/>
    </row>
    <row r="18" spans="1:12" ht="15" x14ac:dyDescent="0.15">
      <c r="A18" s="124" t="s">
        <v>2</v>
      </c>
      <c r="B18" s="124"/>
      <c r="C18" s="124"/>
      <c r="D18" s="125">
        <v>45825</v>
      </c>
      <c r="E18" s="125"/>
      <c r="F18" s="125"/>
      <c r="G18" s="126"/>
      <c r="H18" s="125"/>
      <c r="I18" s="125"/>
      <c r="J18" s="125"/>
      <c r="K18" s="125"/>
      <c r="L18" s="27"/>
    </row>
    <row r="19" spans="1:12" x14ac:dyDescent="0.15">
      <c r="A19" s="113" t="s">
        <v>3</v>
      </c>
      <c r="B19" s="114"/>
      <c r="C19" s="114"/>
      <c r="D19" s="115"/>
      <c r="E19" s="116"/>
      <c r="F19" s="116"/>
      <c r="G19" s="116"/>
      <c r="H19" s="116"/>
      <c r="I19" s="116"/>
      <c r="J19" s="116"/>
      <c r="K19" s="116"/>
      <c r="L19" s="116"/>
    </row>
    <row r="20" spans="1:12" x14ac:dyDescent="0.15">
      <c r="A20" s="114"/>
      <c r="B20" s="114"/>
      <c r="C20" s="114"/>
      <c r="D20" s="115"/>
      <c r="E20" s="116"/>
      <c r="F20" s="116"/>
      <c r="G20" s="116"/>
      <c r="H20" s="116"/>
      <c r="I20" s="116"/>
      <c r="J20" s="116"/>
      <c r="K20" s="116"/>
      <c r="L20" s="116"/>
    </row>
    <row r="21" spans="1:12" ht="24.75" x14ac:dyDescent="0.15">
      <c r="A21" s="28" t="s">
        <v>17</v>
      </c>
      <c r="B21" s="29" t="s">
        <v>18</v>
      </c>
      <c r="C21" s="30" t="s">
        <v>19</v>
      </c>
      <c r="D21" s="31" t="s">
        <v>21</v>
      </c>
      <c r="E21" s="32" t="s">
        <v>22</v>
      </c>
      <c r="F21" s="32" t="s">
        <v>23</v>
      </c>
      <c r="G21" s="33" t="s">
        <v>24</v>
      </c>
      <c r="H21" s="34" t="s">
        <v>25</v>
      </c>
      <c r="I21" s="34" t="s">
        <v>26</v>
      </c>
      <c r="J21" s="34" t="s">
        <v>27</v>
      </c>
      <c r="K21" s="34" t="s">
        <v>28</v>
      </c>
      <c r="L21" s="35" t="s">
        <v>29</v>
      </c>
    </row>
    <row r="22" spans="1:12" x14ac:dyDescent="0.15">
      <c r="A22" s="36" t="s">
        <v>443</v>
      </c>
      <c r="B22" s="36" t="s">
        <v>110</v>
      </c>
      <c r="C22" s="37" t="s">
        <v>447</v>
      </c>
      <c r="D22" s="36">
        <v>5000</v>
      </c>
      <c r="E22" s="36"/>
      <c r="F22" s="36">
        <f>D22+E22</f>
        <v>5000</v>
      </c>
      <c r="G22" s="38" t="s">
        <v>47</v>
      </c>
      <c r="H22" s="36">
        <v>21</v>
      </c>
      <c r="I22" s="36">
        <v>22</v>
      </c>
      <c r="J22" s="36" t="s">
        <v>48</v>
      </c>
      <c r="K22" s="36">
        <v>3.9E-2</v>
      </c>
      <c r="L22" s="39" t="s">
        <v>448</v>
      </c>
    </row>
    <row r="23" spans="1:12" x14ac:dyDescent="0.15">
      <c r="A23" s="40"/>
      <c r="B23" s="40"/>
      <c r="C23" s="40"/>
      <c r="D23" s="36">
        <v>3136</v>
      </c>
      <c r="E23" s="36"/>
      <c r="F23" s="36">
        <f>D23+E23</f>
        <v>3136</v>
      </c>
      <c r="G23" s="52" t="s">
        <v>49</v>
      </c>
      <c r="H23" s="36">
        <v>13</v>
      </c>
      <c r="I23" s="36">
        <v>14</v>
      </c>
      <c r="J23" s="36" t="s">
        <v>48</v>
      </c>
      <c r="K23" s="36">
        <v>3.9E-2</v>
      </c>
      <c r="L23" s="36"/>
    </row>
    <row r="24" spans="1:12" x14ac:dyDescent="0.15">
      <c r="A24" s="40" t="s">
        <v>34</v>
      </c>
      <c r="B24" s="40"/>
      <c r="C24" s="40"/>
      <c r="D24" s="40">
        <f>SUM(D22:D23)</f>
        <v>8136</v>
      </c>
      <c r="E24" s="40"/>
      <c r="F24" s="40">
        <f>SUM(F22:F23)</f>
        <v>8136</v>
      </c>
      <c r="G24" s="40"/>
      <c r="H24" s="40">
        <f>SUM(H22:H23)</f>
        <v>34</v>
      </c>
      <c r="I24" s="40">
        <f>SUM(I22:I23)</f>
        <v>36</v>
      </c>
      <c r="J24" s="40"/>
      <c r="K24" s="40">
        <f>SUM(K22:K23)</f>
        <v>7.8E-2</v>
      </c>
      <c r="L24" s="40"/>
    </row>
    <row r="26" spans="1:12" ht="26.25" x14ac:dyDescent="0.15">
      <c r="A26" s="121" t="s">
        <v>1</v>
      </c>
      <c r="B26" s="122"/>
      <c r="C26" s="122"/>
      <c r="D26" s="122"/>
      <c r="E26" s="122"/>
      <c r="F26" s="122"/>
      <c r="G26" s="123"/>
      <c r="H26" s="122"/>
      <c r="I26" s="122"/>
      <c r="J26" s="122"/>
      <c r="K26" s="122"/>
      <c r="L26" s="27"/>
    </row>
    <row r="27" spans="1:12" ht="15" x14ac:dyDescent="0.15">
      <c r="A27" s="124" t="s">
        <v>2</v>
      </c>
      <c r="B27" s="124"/>
      <c r="C27" s="124"/>
      <c r="D27" s="125">
        <v>45825</v>
      </c>
      <c r="E27" s="125"/>
      <c r="F27" s="125"/>
      <c r="G27" s="126"/>
      <c r="H27" s="125"/>
      <c r="I27" s="125"/>
      <c r="J27" s="125"/>
      <c r="K27" s="125"/>
      <c r="L27" s="27"/>
    </row>
    <row r="28" spans="1:12" x14ac:dyDescent="0.15">
      <c r="A28" s="113" t="s">
        <v>3</v>
      </c>
      <c r="B28" s="114"/>
      <c r="C28" s="114"/>
      <c r="D28" s="115"/>
      <c r="E28" s="116"/>
      <c r="F28" s="116"/>
      <c r="G28" s="116"/>
      <c r="H28" s="116"/>
      <c r="I28" s="116"/>
      <c r="J28" s="116"/>
      <c r="K28" s="116"/>
      <c r="L28" s="116"/>
    </row>
    <row r="29" spans="1:12" x14ac:dyDescent="0.15">
      <c r="A29" s="114"/>
      <c r="B29" s="114"/>
      <c r="C29" s="114"/>
      <c r="D29" s="115"/>
      <c r="E29" s="116"/>
      <c r="F29" s="116"/>
      <c r="G29" s="116"/>
      <c r="H29" s="116"/>
      <c r="I29" s="116"/>
      <c r="J29" s="116"/>
      <c r="K29" s="116"/>
      <c r="L29" s="116"/>
    </row>
    <row r="30" spans="1:12" ht="24.75" x14ac:dyDescent="0.15">
      <c r="A30" s="28" t="s">
        <v>17</v>
      </c>
      <c r="B30" s="29" t="s">
        <v>18</v>
      </c>
      <c r="C30" s="30" t="s">
        <v>19</v>
      </c>
      <c r="D30" s="31" t="s">
        <v>21</v>
      </c>
      <c r="E30" s="32" t="s">
        <v>22</v>
      </c>
      <c r="F30" s="32" t="s">
        <v>23</v>
      </c>
      <c r="G30" s="33" t="s">
        <v>24</v>
      </c>
      <c r="H30" s="34" t="s">
        <v>25</v>
      </c>
      <c r="I30" s="34" t="s">
        <v>26</v>
      </c>
      <c r="J30" s="34" t="s">
        <v>27</v>
      </c>
      <c r="K30" s="34" t="s">
        <v>28</v>
      </c>
      <c r="L30" s="35" t="s">
        <v>29</v>
      </c>
    </row>
    <row r="31" spans="1:12" x14ac:dyDescent="0.15">
      <c r="A31" s="36" t="s">
        <v>443</v>
      </c>
      <c r="B31" s="36" t="s">
        <v>110</v>
      </c>
      <c r="C31" s="37" t="s">
        <v>449</v>
      </c>
      <c r="D31" s="36">
        <v>2732</v>
      </c>
      <c r="E31" s="36"/>
      <c r="F31" s="36">
        <f>D31+E31</f>
        <v>2732</v>
      </c>
      <c r="G31" s="38" t="s">
        <v>32</v>
      </c>
      <c r="H31" s="36">
        <v>14</v>
      </c>
      <c r="I31" s="36">
        <v>15</v>
      </c>
      <c r="J31" s="36" t="s">
        <v>48</v>
      </c>
      <c r="K31" s="36">
        <v>3.9E-2</v>
      </c>
      <c r="L31" s="39" t="s">
        <v>448</v>
      </c>
    </row>
    <row r="32" spans="1:12" x14ac:dyDescent="0.15">
      <c r="A32" s="40" t="s">
        <v>34</v>
      </c>
      <c r="B32" s="40"/>
      <c r="C32" s="40"/>
      <c r="D32" s="40">
        <f t="shared" ref="D32:I32" si="0">SUM(D31:D31)</f>
        <v>2732</v>
      </c>
      <c r="E32" s="40"/>
      <c r="F32" s="40">
        <f t="shared" si="0"/>
        <v>2732</v>
      </c>
      <c r="G32" s="40"/>
      <c r="H32" s="40">
        <f t="shared" si="0"/>
        <v>14</v>
      </c>
      <c r="I32" s="40">
        <f t="shared" si="0"/>
        <v>15</v>
      </c>
      <c r="J32" s="40"/>
      <c r="K32" s="40">
        <f>SUM(K31:K31)</f>
        <v>3.9E-2</v>
      </c>
      <c r="L32" s="40"/>
    </row>
    <row r="34" spans="1:12" ht="26.25" x14ac:dyDescent="0.15">
      <c r="A34" s="121" t="s">
        <v>1</v>
      </c>
      <c r="B34" s="122"/>
      <c r="C34" s="122"/>
      <c r="D34" s="122"/>
      <c r="E34" s="122"/>
      <c r="F34" s="122"/>
      <c r="G34" s="123"/>
      <c r="H34" s="122"/>
      <c r="I34" s="122"/>
      <c r="J34" s="122"/>
      <c r="K34" s="122"/>
      <c r="L34" s="27"/>
    </row>
    <row r="35" spans="1:12" ht="15" x14ac:dyDescent="0.15">
      <c r="A35" s="124" t="s">
        <v>2</v>
      </c>
      <c r="B35" s="124"/>
      <c r="C35" s="124"/>
      <c r="D35" s="125">
        <v>45825</v>
      </c>
      <c r="E35" s="125"/>
      <c r="F35" s="125"/>
      <c r="G35" s="126"/>
      <c r="H35" s="125"/>
      <c r="I35" s="125"/>
      <c r="J35" s="125"/>
      <c r="K35" s="125"/>
      <c r="L35" s="27"/>
    </row>
    <row r="36" spans="1:12" x14ac:dyDescent="0.15">
      <c r="A36" s="113" t="s">
        <v>3</v>
      </c>
      <c r="B36" s="114"/>
      <c r="C36" s="114"/>
      <c r="D36" s="115"/>
      <c r="E36" s="116"/>
      <c r="F36" s="116"/>
      <c r="G36" s="116"/>
      <c r="H36" s="116"/>
      <c r="I36" s="116"/>
      <c r="J36" s="116"/>
      <c r="K36" s="116"/>
      <c r="L36" s="116"/>
    </row>
    <row r="37" spans="1:12" x14ac:dyDescent="0.15">
      <c r="A37" s="114"/>
      <c r="B37" s="114"/>
      <c r="C37" s="114"/>
      <c r="D37" s="115"/>
      <c r="E37" s="116"/>
      <c r="F37" s="116"/>
      <c r="G37" s="116"/>
      <c r="H37" s="116"/>
      <c r="I37" s="116"/>
      <c r="J37" s="116"/>
      <c r="K37" s="116"/>
      <c r="L37" s="116"/>
    </row>
    <row r="38" spans="1:12" ht="24.75" x14ac:dyDescent="0.15">
      <c r="A38" s="28" t="s">
        <v>17</v>
      </c>
      <c r="B38" s="29" t="s">
        <v>18</v>
      </c>
      <c r="C38" s="30" t="s">
        <v>19</v>
      </c>
      <c r="D38" s="31" t="s">
        <v>21</v>
      </c>
      <c r="E38" s="32" t="s">
        <v>22</v>
      </c>
      <c r="F38" s="32" t="s">
        <v>23</v>
      </c>
      <c r="G38" s="33" t="s">
        <v>24</v>
      </c>
      <c r="H38" s="34" t="s">
        <v>25</v>
      </c>
      <c r="I38" s="34" t="s">
        <v>26</v>
      </c>
      <c r="J38" s="34" t="s">
        <v>27</v>
      </c>
      <c r="K38" s="34" t="s">
        <v>28</v>
      </c>
      <c r="L38" s="35" t="s">
        <v>29</v>
      </c>
    </row>
    <row r="39" spans="1:12" ht="27" x14ac:dyDescent="0.15">
      <c r="A39" s="36" t="s">
        <v>443</v>
      </c>
      <c r="B39" s="36" t="s">
        <v>111</v>
      </c>
      <c r="C39" s="37" t="s">
        <v>449</v>
      </c>
      <c r="D39" s="36">
        <v>1200</v>
      </c>
      <c r="E39" s="36"/>
      <c r="F39" s="36">
        <f t="shared" ref="F39:F50" si="1">D39+E39</f>
        <v>1200</v>
      </c>
      <c r="G39" s="38" t="s">
        <v>197</v>
      </c>
      <c r="H39" s="36">
        <v>21</v>
      </c>
      <c r="I39" s="36">
        <v>22</v>
      </c>
      <c r="J39" s="36" t="s">
        <v>48</v>
      </c>
      <c r="K39" s="36">
        <v>0.06</v>
      </c>
      <c r="L39" s="39" t="s">
        <v>450</v>
      </c>
    </row>
    <row r="40" spans="1:12" x14ac:dyDescent="0.15">
      <c r="A40" s="40"/>
      <c r="B40" s="40"/>
      <c r="C40" s="40"/>
      <c r="D40" s="36">
        <v>1200</v>
      </c>
      <c r="E40" s="36"/>
      <c r="F40" s="36">
        <f t="shared" si="1"/>
        <v>1200</v>
      </c>
      <c r="G40" s="36" t="s">
        <v>199</v>
      </c>
      <c r="H40" s="36">
        <v>21</v>
      </c>
      <c r="I40" s="36">
        <v>22</v>
      </c>
      <c r="J40" s="36" t="s">
        <v>108</v>
      </c>
      <c r="K40" s="36">
        <v>0.06</v>
      </c>
      <c r="L40" s="36"/>
    </row>
    <row r="41" spans="1:12" x14ac:dyDescent="0.15">
      <c r="A41" s="40"/>
      <c r="B41" s="40"/>
      <c r="C41" s="40"/>
      <c r="D41" s="36">
        <v>1200</v>
      </c>
      <c r="E41" s="36"/>
      <c r="F41" s="36">
        <f t="shared" si="1"/>
        <v>1200</v>
      </c>
      <c r="G41" s="36" t="s">
        <v>200</v>
      </c>
      <c r="H41" s="36">
        <v>21</v>
      </c>
      <c r="I41" s="36">
        <v>22</v>
      </c>
      <c r="J41" s="36" t="s">
        <v>108</v>
      </c>
      <c r="K41" s="36">
        <v>0.06</v>
      </c>
      <c r="L41" s="36"/>
    </row>
    <row r="42" spans="1:12" x14ac:dyDescent="0.15">
      <c r="A42" s="40"/>
      <c r="B42" s="40"/>
      <c r="C42" s="40"/>
      <c r="D42" s="36">
        <v>1200</v>
      </c>
      <c r="E42" s="36"/>
      <c r="F42" s="36">
        <f t="shared" si="1"/>
        <v>1200</v>
      </c>
      <c r="G42" s="36" t="s">
        <v>201</v>
      </c>
      <c r="H42" s="36">
        <v>21</v>
      </c>
      <c r="I42" s="36">
        <v>22</v>
      </c>
      <c r="J42" s="36" t="s">
        <v>108</v>
      </c>
      <c r="K42" s="36">
        <v>0.06</v>
      </c>
      <c r="L42" s="36"/>
    </row>
    <row r="43" spans="1:12" x14ac:dyDescent="0.15">
      <c r="A43" s="40"/>
      <c r="B43" s="40"/>
      <c r="C43" s="40"/>
      <c r="D43" s="36">
        <v>1200</v>
      </c>
      <c r="E43" s="36"/>
      <c r="F43" s="36">
        <f t="shared" si="1"/>
        <v>1200</v>
      </c>
      <c r="G43" s="36" t="s">
        <v>202</v>
      </c>
      <c r="H43" s="36">
        <v>21</v>
      </c>
      <c r="I43" s="36">
        <v>22</v>
      </c>
      <c r="J43" s="36" t="s">
        <v>108</v>
      </c>
      <c r="K43" s="36">
        <v>0.06</v>
      </c>
      <c r="L43" s="36"/>
    </row>
    <row r="44" spans="1:12" x14ac:dyDescent="0.15">
      <c r="A44" s="40"/>
      <c r="B44" s="40"/>
      <c r="C44" s="40"/>
      <c r="D44" s="36">
        <v>1200</v>
      </c>
      <c r="E44" s="36"/>
      <c r="F44" s="36">
        <f t="shared" si="1"/>
        <v>1200</v>
      </c>
      <c r="G44" s="36" t="s">
        <v>203</v>
      </c>
      <c r="H44" s="36">
        <v>21</v>
      </c>
      <c r="I44" s="36">
        <v>22</v>
      </c>
      <c r="J44" s="36" t="s">
        <v>108</v>
      </c>
      <c r="K44" s="36">
        <v>0.06</v>
      </c>
      <c r="L44" s="36"/>
    </row>
    <row r="45" spans="1:12" x14ac:dyDescent="0.15">
      <c r="A45" s="40"/>
      <c r="B45" s="40"/>
      <c r="C45" s="40"/>
      <c r="D45" s="36">
        <v>1200</v>
      </c>
      <c r="E45" s="36"/>
      <c r="F45" s="36">
        <f t="shared" si="1"/>
        <v>1200</v>
      </c>
      <c r="G45" s="36" t="s">
        <v>204</v>
      </c>
      <c r="H45" s="36">
        <v>21</v>
      </c>
      <c r="I45" s="36">
        <v>22</v>
      </c>
      <c r="J45" s="36" t="s">
        <v>108</v>
      </c>
      <c r="K45" s="36">
        <v>0.06</v>
      </c>
      <c r="L45" s="36"/>
    </row>
    <row r="46" spans="1:12" x14ac:dyDescent="0.15">
      <c r="A46" s="40"/>
      <c r="B46" s="40"/>
      <c r="C46" s="40"/>
      <c r="D46" s="36">
        <v>1200</v>
      </c>
      <c r="E46" s="36"/>
      <c r="F46" s="36">
        <f t="shared" si="1"/>
        <v>1200</v>
      </c>
      <c r="G46" s="36" t="s">
        <v>205</v>
      </c>
      <c r="H46" s="36">
        <v>21</v>
      </c>
      <c r="I46" s="36">
        <v>22</v>
      </c>
      <c r="J46" s="36" t="s">
        <v>108</v>
      </c>
      <c r="K46" s="36">
        <v>0.06</v>
      </c>
      <c r="L46" s="36"/>
    </row>
    <row r="47" spans="1:12" x14ac:dyDescent="0.15">
      <c r="A47" s="40"/>
      <c r="B47" s="40"/>
      <c r="C47" s="40"/>
      <c r="D47" s="36">
        <v>1200</v>
      </c>
      <c r="E47" s="36"/>
      <c r="F47" s="36">
        <f t="shared" si="1"/>
        <v>1200</v>
      </c>
      <c r="G47" s="36" t="s">
        <v>206</v>
      </c>
      <c r="H47" s="36">
        <v>21</v>
      </c>
      <c r="I47" s="36">
        <v>22</v>
      </c>
      <c r="J47" s="36" t="s">
        <v>108</v>
      </c>
      <c r="K47" s="36">
        <v>0.06</v>
      </c>
      <c r="L47" s="36"/>
    </row>
    <row r="48" spans="1:12" x14ac:dyDescent="0.15">
      <c r="A48" s="40"/>
      <c r="B48" s="40"/>
      <c r="C48" s="40"/>
      <c r="D48" s="36">
        <v>1200</v>
      </c>
      <c r="E48" s="36"/>
      <c r="F48" s="36">
        <f t="shared" si="1"/>
        <v>1200</v>
      </c>
      <c r="G48" s="36" t="s">
        <v>207</v>
      </c>
      <c r="H48" s="36">
        <v>21</v>
      </c>
      <c r="I48" s="36">
        <v>22</v>
      </c>
      <c r="J48" s="36" t="s">
        <v>108</v>
      </c>
      <c r="K48" s="36">
        <v>0.06</v>
      </c>
      <c r="L48" s="36"/>
    </row>
    <row r="49" spans="1:12" x14ac:dyDescent="0.15">
      <c r="A49" s="40"/>
      <c r="B49" s="40"/>
      <c r="C49" s="40"/>
      <c r="D49" s="36">
        <v>500</v>
      </c>
      <c r="E49" s="36"/>
      <c r="F49" s="36">
        <f t="shared" si="1"/>
        <v>500</v>
      </c>
      <c r="G49" s="36" t="s">
        <v>208</v>
      </c>
      <c r="H49" s="36">
        <v>8</v>
      </c>
      <c r="I49" s="36">
        <v>9</v>
      </c>
      <c r="J49" s="36" t="s">
        <v>108</v>
      </c>
      <c r="K49" s="36">
        <v>0.06</v>
      </c>
      <c r="L49" s="36"/>
    </row>
    <row r="50" spans="1:12" x14ac:dyDescent="0.15">
      <c r="A50" s="40"/>
      <c r="B50" s="40"/>
      <c r="C50" s="40"/>
      <c r="D50" s="36">
        <v>413</v>
      </c>
      <c r="E50" s="36"/>
      <c r="F50" s="36">
        <f t="shared" si="1"/>
        <v>413</v>
      </c>
      <c r="G50" s="36" t="s">
        <v>209</v>
      </c>
      <c r="H50" s="36">
        <v>8</v>
      </c>
      <c r="I50" s="36">
        <v>9</v>
      </c>
      <c r="J50" s="36" t="s">
        <v>108</v>
      </c>
      <c r="K50" s="36">
        <v>0.06</v>
      </c>
      <c r="L50" s="36"/>
    </row>
    <row r="51" spans="1:12" x14ac:dyDescent="0.15">
      <c r="A51" s="40" t="s">
        <v>34</v>
      </c>
      <c r="B51" s="40"/>
      <c r="C51" s="40"/>
      <c r="D51" s="40">
        <f>SUM(D39:D50)</f>
        <v>12913</v>
      </c>
      <c r="E51" s="40"/>
      <c r="F51" s="40">
        <f>SUM(F39:F50)</f>
        <v>12913</v>
      </c>
      <c r="G51" s="40"/>
      <c r="H51" s="40">
        <f>SUM(H39:H50)</f>
        <v>226</v>
      </c>
      <c r="I51" s="40">
        <f>SUM(I39:I50)</f>
        <v>238</v>
      </c>
      <c r="J51" s="40"/>
      <c r="K51" s="40">
        <f>SUM(K39:K50)</f>
        <v>0.72</v>
      </c>
      <c r="L51" s="40"/>
    </row>
    <row r="53" spans="1:12" ht="26.25" x14ac:dyDescent="0.15">
      <c r="A53" s="121" t="s">
        <v>1</v>
      </c>
      <c r="B53" s="122"/>
      <c r="C53" s="122"/>
      <c r="D53" s="122"/>
      <c r="E53" s="122"/>
      <c r="F53" s="122"/>
      <c r="G53" s="123"/>
      <c r="H53" s="122"/>
      <c r="I53" s="122"/>
      <c r="J53" s="122"/>
      <c r="K53" s="122"/>
      <c r="L53" s="27"/>
    </row>
    <row r="54" spans="1:12" ht="15" x14ac:dyDescent="0.15">
      <c r="A54" s="124" t="s">
        <v>2</v>
      </c>
      <c r="B54" s="124"/>
      <c r="C54" s="124"/>
      <c r="D54" s="125">
        <v>45825</v>
      </c>
      <c r="E54" s="125"/>
      <c r="F54" s="125"/>
      <c r="G54" s="126"/>
      <c r="H54" s="125"/>
      <c r="I54" s="125"/>
      <c r="J54" s="125"/>
      <c r="K54" s="125"/>
      <c r="L54" s="27"/>
    </row>
    <row r="55" spans="1:12" x14ac:dyDescent="0.15">
      <c r="A55" s="113" t="s">
        <v>3</v>
      </c>
      <c r="B55" s="114"/>
      <c r="C55" s="114"/>
      <c r="D55" s="115"/>
      <c r="E55" s="116"/>
      <c r="F55" s="116"/>
      <c r="G55" s="116"/>
      <c r="H55" s="116"/>
      <c r="I55" s="116"/>
      <c r="J55" s="116"/>
      <c r="K55" s="116"/>
      <c r="L55" s="116"/>
    </row>
    <row r="56" spans="1:12" x14ac:dyDescent="0.15">
      <c r="A56" s="114"/>
      <c r="B56" s="114"/>
      <c r="C56" s="114"/>
      <c r="D56" s="115"/>
      <c r="E56" s="116"/>
      <c r="F56" s="116"/>
      <c r="G56" s="116"/>
      <c r="H56" s="116"/>
      <c r="I56" s="116"/>
      <c r="J56" s="116"/>
      <c r="K56" s="116"/>
      <c r="L56" s="116"/>
    </row>
    <row r="57" spans="1:12" ht="24.75" x14ac:dyDescent="0.15">
      <c r="A57" s="28" t="s">
        <v>17</v>
      </c>
      <c r="B57" s="29" t="s">
        <v>18</v>
      </c>
      <c r="C57" s="30" t="s">
        <v>19</v>
      </c>
      <c r="D57" s="31" t="s">
        <v>21</v>
      </c>
      <c r="E57" s="32" t="s">
        <v>22</v>
      </c>
      <c r="F57" s="32" t="s">
        <v>23</v>
      </c>
      <c r="G57" s="33" t="s">
        <v>24</v>
      </c>
      <c r="H57" s="34" t="s">
        <v>25</v>
      </c>
      <c r="I57" s="34" t="s">
        <v>26</v>
      </c>
      <c r="J57" s="34" t="s">
        <v>27</v>
      </c>
      <c r="K57" s="34" t="s">
        <v>28</v>
      </c>
      <c r="L57" s="35" t="s">
        <v>29</v>
      </c>
    </row>
    <row r="58" spans="1:12" ht="27" x14ac:dyDescent="0.15">
      <c r="A58" s="36" t="s">
        <v>443</v>
      </c>
      <c r="B58" s="36" t="s">
        <v>112</v>
      </c>
      <c r="C58" s="37" t="s">
        <v>409</v>
      </c>
      <c r="D58" s="36">
        <v>1100</v>
      </c>
      <c r="E58" s="36"/>
      <c r="F58" s="36">
        <f>D58+E58</f>
        <v>1100</v>
      </c>
      <c r="G58" s="38" t="s">
        <v>87</v>
      </c>
      <c r="H58" s="36">
        <v>21</v>
      </c>
      <c r="I58" s="36">
        <v>22</v>
      </c>
      <c r="J58" s="36" t="s">
        <v>108</v>
      </c>
      <c r="K58" s="36">
        <v>3.9E-2</v>
      </c>
      <c r="L58" s="39" t="s">
        <v>450</v>
      </c>
    </row>
    <row r="59" spans="1:12" x14ac:dyDescent="0.15">
      <c r="A59" s="40"/>
      <c r="B59" s="40"/>
      <c r="C59" s="40"/>
      <c r="D59" s="36">
        <v>1100</v>
      </c>
      <c r="E59" s="36"/>
      <c r="F59" s="36">
        <f>D59+E59</f>
        <v>1100</v>
      </c>
      <c r="G59" s="38" t="s">
        <v>88</v>
      </c>
      <c r="H59" s="36">
        <v>13</v>
      </c>
      <c r="I59" s="36">
        <v>14</v>
      </c>
      <c r="J59" s="36" t="s">
        <v>108</v>
      </c>
      <c r="K59" s="36">
        <v>3.9E-2</v>
      </c>
      <c r="L59" s="36"/>
    </row>
    <row r="60" spans="1:12" x14ac:dyDescent="0.15">
      <c r="A60" s="40"/>
      <c r="B60" s="40"/>
      <c r="C60" s="40"/>
      <c r="D60" s="36">
        <v>260</v>
      </c>
      <c r="E60" s="36"/>
      <c r="F60" s="36">
        <f>D60+E60</f>
        <v>260</v>
      </c>
      <c r="G60" s="38" t="s">
        <v>89</v>
      </c>
      <c r="H60" s="36">
        <v>14</v>
      </c>
      <c r="I60" s="36">
        <v>15</v>
      </c>
      <c r="J60" s="36" t="s">
        <v>108</v>
      </c>
      <c r="K60" s="36">
        <v>3.9E-2</v>
      </c>
      <c r="L60" s="36"/>
    </row>
    <row r="61" spans="1:12" x14ac:dyDescent="0.15">
      <c r="A61" s="40" t="s">
        <v>34</v>
      </c>
      <c r="B61" s="40"/>
      <c r="C61" s="40"/>
      <c r="D61" s="40">
        <f>SUM(D58:D60)</f>
        <v>2460</v>
      </c>
      <c r="E61" s="40"/>
      <c r="F61" s="40">
        <f>SUM(F58:F60)</f>
        <v>2460</v>
      </c>
      <c r="G61" s="40"/>
      <c r="H61" s="40">
        <f>SUM(H58:H60)</f>
        <v>48</v>
      </c>
      <c r="I61" s="40">
        <f>SUM(I58:I60)</f>
        <v>51</v>
      </c>
      <c r="J61" s="40"/>
      <c r="K61" s="40">
        <f>SUM(K58:K60)</f>
        <v>0.11700000000000001</v>
      </c>
      <c r="L61" s="40"/>
    </row>
  </sheetData>
  <mergeCells count="30">
    <mergeCell ref="A1:K1"/>
    <mergeCell ref="A2:C2"/>
    <mergeCell ref="D2:K2"/>
    <mergeCell ref="A9:K9"/>
    <mergeCell ref="A10:C10"/>
    <mergeCell ref="D10:K10"/>
    <mergeCell ref="A3:C4"/>
    <mergeCell ref="D3:L4"/>
    <mergeCell ref="A17:K17"/>
    <mergeCell ref="A18:C18"/>
    <mergeCell ref="D18:K18"/>
    <mergeCell ref="A26:K26"/>
    <mergeCell ref="A27:C27"/>
    <mergeCell ref="D27:K27"/>
    <mergeCell ref="A55:C56"/>
    <mergeCell ref="D55:L56"/>
    <mergeCell ref="A11:C12"/>
    <mergeCell ref="D11:L12"/>
    <mergeCell ref="A19:C20"/>
    <mergeCell ref="D19:L20"/>
    <mergeCell ref="A28:C29"/>
    <mergeCell ref="D28:L29"/>
    <mergeCell ref="A34:K34"/>
    <mergeCell ref="A35:C35"/>
    <mergeCell ref="D35:K35"/>
    <mergeCell ref="A53:K53"/>
    <mergeCell ref="A54:C54"/>
    <mergeCell ref="D54:K54"/>
    <mergeCell ref="A36:C37"/>
    <mergeCell ref="D36:L37"/>
  </mergeCells>
  <phoneticPr fontId="29" type="noConversion"/>
  <pageMargins left="0.75" right="0.75" top="1" bottom="1" header="0.5" footer="0.5"/>
  <pageSetup paperSize="168" scale="35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N24"/>
  <sheetViews>
    <sheetView workbookViewId="0">
      <selection activeCell="I8" sqref="I8"/>
    </sheetView>
  </sheetViews>
  <sheetFormatPr defaultColWidth="9" defaultRowHeight="13.5" x14ac:dyDescent="0.15"/>
  <cols>
    <col min="1" max="1" width="10.375" customWidth="1"/>
    <col min="2" max="2" width="30.375" customWidth="1"/>
    <col min="3" max="3" width="13.75" customWidth="1"/>
  </cols>
  <sheetData>
    <row r="1" spans="1:14" ht="26.25" x14ac:dyDescent="0.15">
      <c r="A1" s="103" t="s">
        <v>0</v>
      </c>
      <c r="B1" s="104"/>
      <c r="C1" s="105"/>
      <c r="D1" s="105"/>
      <c r="E1" s="105"/>
      <c r="F1" s="105"/>
      <c r="G1" s="105"/>
      <c r="H1" s="105"/>
      <c r="I1" s="103"/>
      <c r="J1" s="105"/>
      <c r="K1" s="105"/>
      <c r="L1" s="105"/>
      <c r="M1" s="105"/>
      <c r="N1" s="1"/>
    </row>
    <row r="2" spans="1:14" ht="26.25" x14ac:dyDescent="0.15">
      <c r="A2" s="103" t="s">
        <v>1</v>
      </c>
      <c r="B2" s="104"/>
      <c r="C2" s="105"/>
      <c r="D2" s="105"/>
      <c r="E2" s="105"/>
      <c r="F2" s="105"/>
      <c r="G2" s="105"/>
      <c r="H2" s="105"/>
      <c r="I2" s="103"/>
      <c r="J2" s="105"/>
      <c r="K2" s="105"/>
      <c r="L2" s="105"/>
      <c r="M2" s="105"/>
      <c r="N2" s="1"/>
    </row>
    <row r="3" spans="1:14" ht="15" x14ac:dyDescent="0.15">
      <c r="A3" s="106" t="s">
        <v>2</v>
      </c>
      <c r="B3" s="107"/>
      <c r="C3" s="106"/>
      <c r="D3" s="106"/>
      <c r="E3" s="2"/>
      <c r="F3" s="108">
        <v>45783</v>
      </c>
      <c r="G3" s="108"/>
      <c r="H3" s="108"/>
      <c r="I3" s="108"/>
      <c r="J3" s="108"/>
      <c r="K3" s="108"/>
      <c r="L3" s="108"/>
      <c r="M3" s="108"/>
      <c r="N3" s="1"/>
    </row>
    <row r="4" spans="1:14" ht="19.5" x14ac:dyDescent="0.15">
      <c r="A4" s="109" t="s">
        <v>3</v>
      </c>
      <c r="B4" s="110"/>
      <c r="C4" s="111"/>
      <c r="D4" s="111"/>
      <c r="E4" s="3"/>
      <c r="F4" s="112"/>
      <c r="G4" s="112"/>
      <c r="H4" s="112"/>
      <c r="I4" s="112"/>
      <c r="J4" s="112"/>
      <c r="K4" s="112"/>
      <c r="L4" s="112"/>
      <c r="M4" s="112"/>
      <c r="N4" s="112"/>
    </row>
    <row r="5" spans="1:14" ht="19.5" x14ac:dyDescent="0.15">
      <c r="A5" s="111"/>
      <c r="B5" s="110"/>
      <c r="C5" s="111"/>
      <c r="D5" s="111"/>
      <c r="E5" s="3"/>
      <c r="F5" s="112"/>
      <c r="G5" s="112"/>
      <c r="H5" s="112"/>
      <c r="I5" s="112"/>
      <c r="J5" s="112"/>
      <c r="K5" s="112"/>
      <c r="L5" s="112"/>
      <c r="M5" s="112"/>
      <c r="N5" s="112"/>
    </row>
    <row r="6" spans="1:14" ht="15" x14ac:dyDescent="0.15">
      <c r="A6" s="1"/>
      <c r="B6" s="4"/>
      <c r="C6" s="1"/>
      <c r="D6" s="1"/>
      <c r="E6" s="1"/>
      <c r="F6" s="5"/>
      <c r="G6" s="6"/>
      <c r="H6" s="5"/>
      <c r="I6" s="5"/>
      <c r="J6" s="5"/>
      <c r="K6" s="5"/>
      <c r="L6" s="5"/>
      <c r="M6" s="5"/>
      <c r="N6" s="7"/>
    </row>
    <row r="7" spans="1:14" ht="38.25" x14ac:dyDescent="0.15">
      <c r="A7" s="8" t="s">
        <v>4</v>
      </c>
      <c r="B7" s="9" t="s">
        <v>5</v>
      </c>
      <c r="C7" s="9" t="s">
        <v>6</v>
      </c>
      <c r="D7" s="10" t="s">
        <v>7</v>
      </c>
      <c r="E7" s="10" t="s">
        <v>411</v>
      </c>
      <c r="F7" s="11" t="s">
        <v>8</v>
      </c>
      <c r="G7" s="11" t="s">
        <v>9</v>
      </c>
      <c r="H7" s="11" t="s">
        <v>10</v>
      </c>
      <c r="I7" s="10" t="s">
        <v>11</v>
      </c>
      <c r="J7" s="12" t="s">
        <v>12</v>
      </c>
      <c r="K7" s="12" t="s">
        <v>13</v>
      </c>
      <c r="L7" s="12" t="s">
        <v>14</v>
      </c>
      <c r="M7" s="12" t="s">
        <v>15</v>
      </c>
      <c r="N7" s="12" t="s">
        <v>16</v>
      </c>
    </row>
    <row r="8" spans="1:14" ht="36" x14ac:dyDescent="0.15">
      <c r="A8" s="13" t="s">
        <v>17</v>
      </c>
      <c r="B8" s="14" t="s">
        <v>18</v>
      </c>
      <c r="C8" s="14" t="s">
        <v>19</v>
      </c>
      <c r="D8" s="15" t="s">
        <v>20</v>
      </c>
      <c r="E8" s="15" t="s">
        <v>412</v>
      </c>
      <c r="F8" s="16" t="s">
        <v>21</v>
      </c>
      <c r="G8" s="17" t="s">
        <v>22</v>
      </c>
      <c r="H8" s="17" t="s">
        <v>23</v>
      </c>
      <c r="I8" s="18" t="s">
        <v>24</v>
      </c>
      <c r="J8" s="19" t="s">
        <v>25</v>
      </c>
      <c r="K8" s="19" t="s">
        <v>26</v>
      </c>
      <c r="L8" s="19" t="s">
        <v>27</v>
      </c>
      <c r="M8" s="19" t="s">
        <v>28</v>
      </c>
      <c r="N8" s="20" t="s">
        <v>29</v>
      </c>
    </row>
    <row r="9" spans="1:14" x14ac:dyDescent="0.15">
      <c r="A9" s="7" t="s">
        <v>443</v>
      </c>
      <c r="B9" s="7" t="s">
        <v>450</v>
      </c>
      <c r="C9" s="7" t="s">
        <v>335</v>
      </c>
      <c r="D9" s="7" t="s">
        <v>33</v>
      </c>
      <c r="E9" s="7"/>
      <c r="F9" s="7">
        <v>1236</v>
      </c>
      <c r="G9" s="7">
        <f>H9-F9</f>
        <v>64</v>
      </c>
      <c r="H9" s="7">
        <v>1300</v>
      </c>
      <c r="I9" s="98" t="s">
        <v>32</v>
      </c>
      <c r="J9" s="94">
        <v>1.5</v>
      </c>
      <c r="K9" s="94">
        <v>2</v>
      </c>
      <c r="L9" s="94" t="s">
        <v>261</v>
      </c>
      <c r="M9" s="94">
        <v>1.4999999999999999E-2</v>
      </c>
      <c r="N9" s="7"/>
    </row>
    <row r="10" spans="1:14" x14ac:dyDescent="0.15">
      <c r="A10" s="7" t="s">
        <v>443</v>
      </c>
      <c r="B10" s="7" t="s">
        <v>450</v>
      </c>
      <c r="C10" s="7" t="s">
        <v>335</v>
      </c>
      <c r="D10" s="7" t="s">
        <v>171</v>
      </c>
      <c r="E10" s="7"/>
      <c r="F10" s="7">
        <v>2432</v>
      </c>
      <c r="G10" s="7">
        <f t="shared" ref="G10:G24" si="0">H10-F10</f>
        <v>88</v>
      </c>
      <c r="H10" s="7">
        <v>2520</v>
      </c>
      <c r="I10" s="99"/>
      <c r="J10" s="95"/>
      <c r="K10" s="95"/>
      <c r="L10" s="95"/>
      <c r="M10" s="95"/>
      <c r="N10" s="7"/>
    </row>
    <row r="11" spans="1:14" x14ac:dyDescent="0.15">
      <c r="A11" s="7" t="s">
        <v>443</v>
      </c>
      <c r="B11" s="7" t="s">
        <v>450</v>
      </c>
      <c r="C11" s="7" t="s">
        <v>335</v>
      </c>
      <c r="D11" s="7" t="s">
        <v>173</v>
      </c>
      <c r="E11" s="7"/>
      <c r="F11" s="7">
        <v>2732</v>
      </c>
      <c r="G11" s="7">
        <f t="shared" si="0"/>
        <v>118</v>
      </c>
      <c r="H11" s="7">
        <v>2850</v>
      </c>
      <c r="I11" s="99"/>
      <c r="J11" s="95"/>
      <c r="K11" s="95"/>
      <c r="L11" s="95"/>
      <c r="M11" s="95"/>
      <c r="N11" s="7"/>
    </row>
    <row r="12" spans="1:14" x14ac:dyDescent="0.15">
      <c r="A12" s="7" t="s">
        <v>443</v>
      </c>
      <c r="B12" s="7" t="s">
        <v>450</v>
      </c>
      <c r="C12" s="7" t="s">
        <v>335</v>
      </c>
      <c r="D12" s="7" t="s">
        <v>174</v>
      </c>
      <c r="E12" s="7"/>
      <c r="F12" s="7">
        <v>3330</v>
      </c>
      <c r="G12" s="7">
        <f t="shared" si="0"/>
        <v>150</v>
      </c>
      <c r="H12" s="7">
        <v>3480</v>
      </c>
      <c r="I12" s="99"/>
      <c r="J12" s="95"/>
      <c r="K12" s="95"/>
      <c r="L12" s="95"/>
      <c r="M12" s="95"/>
      <c r="N12" s="7"/>
    </row>
    <row r="13" spans="1:14" x14ac:dyDescent="0.15">
      <c r="A13" s="7" t="s">
        <v>443</v>
      </c>
      <c r="B13" s="7" t="s">
        <v>450</v>
      </c>
      <c r="C13" s="7" t="s">
        <v>335</v>
      </c>
      <c r="D13" s="7" t="s">
        <v>175</v>
      </c>
      <c r="E13" s="7"/>
      <c r="F13" s="7">
        <v>3030</v>
      </c>
      <c r="G13" s="7">
        <f t="shared" si="0"/>
        <v>120</v>
      </c>
      <c r="H13" s="7">
        <v>3150</v>
      </c>
      <c r="I13" s="99"/>
      <c r="J13" s="95"/>
      <c r="K13" s="95"/>
      <c r="L13" s="95"/>
      <c r="M13" s="95"/>
      <c r="N13" s="7"/>
    </row>
    <row r="14" spans="1:14" x14ac:dyDescent="0.15">
      <c r="A14" s="7" t="s">
        <v>443</v>
      </c>
      <c r="B14" s="7" t="s">
        <v>450</v>
      </c>
      <c r="C14" s="7" t="s">
        <v>335</v>
      </c>
      <c r="D14" s="7" t="s">
        <v>176</v>
      </c>
      <c r="E14" s="7"/>
      <c r="F14" s="7">
        <v>2432</v>
      </c>
      <c r="G14" s="7">
        <f t="shared" si="0"/>
        <v>118</v>
      </c>
      <c r="H14" s="7">
        <v>2550</v>
      </c>
      <c r="I14" s="99"/>
      <c r="J14" s="95"/>
      <c r="K14" s="95"/>
      <c r="L14" s="95"/>
      <c r="M14" s="95"/>
      <c r="N14" s="7"/>
    </row>
    <row r="15" spans="1:14" x14ac:dyDescent="0.15">
      <c r="A15" s="7" t="s">
        <v>443</v>
      </c>
      <c r="B15" s="7" t="s">
        <v>448</v>
      </c>
      <c r="C15" s="7" t="s">
        <v>30</v>
      </c>
      <c r="D15" s="7" t="s">
        <v>217</v>
      </c>
      <c r="E15" s="7"/>
      <c r="F15" s="7">
        <v>548</v>
      </c>
      <c r="G15" s="7">
        <f t="shared" si="0"/>
        <v>52</v>
      </c>
      <c r="H15" s="7">
        <v>600</v>
      </c>
      <c r="I15" s="99"/>
      <c r="J15" s="95"/>
      <c r="K15" s="95"/>
      <c r="L15" s="95"/>
      <c r="M15" s="95"/>
      <c r="N15" s="7"/>
    </row>
    <row r="16" spans="1:14" x14ac:dyDescent="0.15">
      <c r="A16" s="7" t="s">
        <v>443</v>
      </c>
      <c r="B16" s="7" t="s">
        <v>448</v>
      </c>
      <c r="C16" s="7" t="s">
        <v>30</v>
      </c>
      <c r="D16" s="7" t="s">
        <v>38</v>
      </c>
      <c r="E16" s="7"/>
      <c r="F16" s="7">
        <v>2130</v>
      </c>
      <c r="G16" s="7">
        <f t="shared" si="0"/>
        <v>70</v>
      </c>
      <c r="H16" s="7">
        <v>2200</v>
      </c>
      <c r="I16" s="99"/>
      <c r="J16" s="95"/>
      <c r="K16" s="95"/>
      <c r="L16" s="95"/>
      <c r="M16" s="95"/>
      <c r="N16" s="7"/>
    </row>
    <row r="17" spans="1:14" x14ac:dyDescent="0.15">
      <c r="A17" s="7" t="s">
        <v>443</v>
      </c>
      <c r="B17" s="7" t="s">
        <v>448</v>
      </c>
      <c r="C17" s="7" t="s">
        <v>30</v>
      </c>
      <c r="D17" s="7" t="s">
        <v>218</v>
      </c>
      <c r="E17" s="7"/>
      <c r="F17" s="7">
        <v>3186</v>
      </c>
      <c r="G17" s="7">
        <f t="shared" si="0"/>
        <v>114</v>
      </c>
      <c r="H17" s="7">
        <v>3300</v>
      </c>
      <c r="I17" s="99"/>
      <c r="J17" s="95"/>
      <c r="K17" s="95"/>
      <c r="L17" s="95"/>
      <c r="M17" s="95"/>
      <c r="N17" s="7"/>
    </row>
    <row r="18" spans="1:14" x14ac:dyDescent="0.15">
      <c r="A18" s="7" t="s">
        <v>443</v>
      </c>
      <c r="B18" s="7" t="s">
        <v>448</v>
      </c>
      <c r="C18" s="7" t="s">
        <v>30</v>
      </c>
      <c r="D18" s="7" t="s">
        <v>418</v>
      </c>
      <c r="E18" s="7"/>
      <c r="F18" s="7">
        <v>3714</v>
      </c>
      <c r="G18" s="7">
        <f t="shared" si="0"/>
        <v>136</v>
      </c>
      <c r="H18" s="7">
        <v>3850</v>
      </c>
      <c r="I18" s="99"/>
      <c r="J18" s="95"/>
      <c r="K18" s="95"/>
      <c r="L18" s="95"/>
      <c r="M18" s="95"/>
      <c r="N18" s="7"/>
    </row>
    <row r="19" spans="1:14" x14ac:dyDescent="0.15">
      <c r="A19" s="7" t="s">
        <v>443</v>
      </c>
      <c r="B19" s="7" t="s">
        <v>448</v>
      </c>
      <c r="C19" s="7" t="s">
        <v>30</v>
      </c>
      <c r="D19" s="7" t="s">
        <v>419</v>
      </c>
      <c r="E19" s="7"/>
      <c r="F19" s="7">
        <v>1076</v>
      </c>
      <c r="G19" s="7">
        <f t="shared" si="0"/>
        <v>74</v>
      </c>
      <c r="H19" s="7">
        <v>1150</v>
      </c>
      <c r="I19" s="99"/>
      <c r="J19" s="95"/>
      <c r="K19" s="95"/>
      <c r="L19" s="95"/>
      <c r="M19" s="95"/>
      <c r="N19" s="7"/>
    </row>
    <row r="20" spans="1:14" x14ac:dyDescent="0.15">
      <c r="A20" s="7" t="s">
        <v>443</v>
      </c>
      <c r="B20" s="7" t="s">
        <v>445</v>
      </c>
      <c r="C20" s="7" t="s">
        <v>335</v>
      </c>
      <c r="D20" s="7" t="s">
        <v>217</v>
      </c>
      <c r="E20" s="7"/>
      <c r="F20" s="7">
        <v>292</v>
      </c>
      <c r="G20" s="7">
        <f t="shared" si="0"/>
        <v>58</v>
      </c>
      <c r="H20" s="7">
        <v>350</v>
      </c>
      <c r="I20" s="99"/>
      <c r="J20" s="95"/>
      <c r="K20" s="95"/>
      <c r="L20" s="95"/>
      <c r="M20" s="95"/>
      <c r="N20" s="7"/>
    </row>
    <row r="21" spans="1:14" x14ac:dyDescent="0.15">
      <c r="A21" s="7" t="s">
        <v>443</v>
      </c>
      <c r="B21" s="7" t="s">
        <v>445</v>
      </c>
      <c r="C21" s="7" t="s">
        <v>335</v>
      </c>
      <c r="D21" s="7" t="s">
        <v>38</v>
      </c>
      <c r="E21" s="7"/>
      <c r="F21" s="7">
        <v>1106</v>
      </c>
      <c r="G21" s="7">
        <f t="shared" si="0"/>
        <v>94</v>
      </c>
      <c r="H21" s="7">
        <v>1200</v>
      </c>
      <c r="I21" s="99"/>
      <c r="J21" s="95"/>
      <c r="K21" s="95"/>
      <c r="L21" s="95"/>
      <c r="M21" s="95"/>
      <c r="N21" s="7"/>
    </row>
    <row r="22" spans="1:14" x14ac:dyDescent="0.15">
      <c r="A22" s="7" t="s">
        <v>443</v>
      </c>
      <c r="B22" s="7" t="s">
        <v>445</v>
      </c>
      <c r="C22" s="7" t="s">
        <v>335</v>
      </c>
      <c r="D22" s="7" t="s">
        <v>218</v>
      </c>
      <c r="E22" s="7"/>
      <c r="F22" s="7">
        <v>1648</v>
      </c>
      <c r="G22" s="7">
        <f t="shared" si="0"/>
        <v>92</v>
      </c>
      <c r="H22" s="7">
        <v>1740</v>
      </c>
      <c r="I22" s="99"/>
      <c r="J22" s="95"/>
      <c r="K22" s="95"/>
      <c r="L22" s="95"/>
      <c r="M22" s="95"/>
      <c r="N22" s="7"/>
    </row>
    <row r="23" spans="1:14" x14ac:dyDescent="0.15">
      <c r="A23" s="7" t="s">
        <v>443</v>
      </c>
      <c r="B23" s="7" t="s">
        <v>445</v>
      </c>
      <c r="C23" s="7" t="s">
        <v>335</v>
      </c>
      <c r="D23" s="7" t="s">
        <v>418</v>
      </c>
      <c r="E23" s="7"/>
      <c r="F23" s="7">
        <v>1920</v>
      </c>
      <c r="G23" s="7">
        <f t="shared" si="0"/>
        <v>80</v>
      </c>
      <c r="H23" s="7">
        <v>2000</v>
      </c>
      <c r="I23" s="99"/>
      <c r="J23" s="95"/>
      <c r="K23" s="95"/>
      <c r="L23" s="95"/>
      <c r="M23" s="95"/>
      <c r="N23" s="7"/>
    </row>
    <row r="24" spans="1:14" x14ac:dyDescent="0.15">
      <c r="A24" s="7" t="s">
        <v>443</v>
      </c>
      <c r="B24" s="7" t="s">
        <v>445</v>
      </c>
      <c r="C24" s="7" t="s">
        <v>335</v>
      </c>
      <c r="D24" s="7" t="s">
        <v>419</v>
      </c>
      <c r="E24" s="7"/>
      <c r="F24" s="7">
        <v>562</v>
      </c>
      <c r="G24" s="7">
        <f t="shared" si="0"/>
        <v>38</v>
      </c>
      <c r="H24" s="7">
        <v>600</v>
      </c>
      <c r="I24" s="100"/>
      <c r="J24" s="96"/>
      <c r="K24" s="96"/>
      <c r="L24" s="96"/>
      <c r="M24" s="96"/>
      <c r="N24" s="7"/>
    </row>
  </sheetData>
  <mergeCells count="11">
    <mergeCell ref="A1:M1"/>
    <mergeCell ref="A2:M2"/>
    <mergeCell ref="A3:D3"/>
    <mergeCell ref="F3:M3"/>
    <mergeCell ref="I9:I24"/>
    <mergeCell ref="J9:J24"/>
    <mergeCell ref="K9:K24"/>
    <mergeCell ref="L9:L24"/>
    <mergeCell ref="M9:M24"/>
    <mergeCell ref="A4:D5"/>
    <mergeCell ref="F4:N5"/>
  </mergeCells>
  <phoneticPr fontId="29" type="noConversion"/>
  <pageMargins left="0.75" right="0.75" top="1" bottom="1" header="0.5" footer="0.5"/>
  <pageSetup paperSize="168" scale="86"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pageSetUpPr fitToPage="1"/>
  </sheetPr>
  <dimension ref="A1:S112"/>
  <sheetViews>
    <sheetView tabSelected="1" topLeftCell="A77" zoomScale="70" zoomScaleNormal="70" workbookViewId="0">
      <selection activeCell="D86" sqref="D86:L87"/>
    </sheetView>
  </sheetViews>
  <sheetFormatPr defaultColWidth="9" defaultRowHeight="13.5" x14ac:dyDescent="0.15"/>
  <cols>
    <col min="1" max="1" width="10.375" customWidth="1"/>
    <col min="2" max="2" width="26.375" customWidth="1"/>
    <col min="3" max="3" width="32.625" customWidth="1"/>
    <col min="4" max="5" width="5.875" customWidth="1"/>
    <col min="6" max="6" width="7.625" customWidth="1"/>
    <col min="7" max="7" width="8.625" customWidth="1"/>
    <col min="8" max="9" width="6.375" customWidth="1"/>
    <col min="10" max="10" width="9.375" customWidth="1"/>
    <col min="11" max="11" width="8.625" customWidth="1"/>
    <col min="12" max="12" width="24.25" customWidth="1"/>
    <col min="13" max="13" width="9.125" customWidth="1"/>
    <col min="14" max="14" width="5.5" customWidth="1"/>
    <col min="15" max="15" width="7.875" customWidth="1"/>
    <col min="16" max="18" width="0" hidden="1" customWidth="1"/>
  </cols>
  <sheetData>
    <row r="1" spans="1:19" ht="26.25" x14ac:dyDescent="0.15">
      <c r="A1" s="103" t="s">
        <v>1</v>
      </c>
      <c r="B1" s="105"/>
      <c r="C1" s="105"/>
      <c r="D1" s="105"/>
      <c r="E1" s="105"/>
      <c r="F1" s="105"/>
      <c r="G1" s="133"/>
      <c r="H1" s="105"/>
      <c r="I1" s="105"/>
      <c r="J1" s="105"/>
      <c r="K1" s="105"/>
      <c r="L1" s="1"/>
      <c r="M1" s="41"/>
      <c r="N1" s="41"/>
    </row>
    <row r="2" spans="1:19" ht="15" x14ac:dyDescent="0.15">
      <c r="A2" s="106" t="s">
        <v>2</v>
      </c>
      <c r="B2" s="106"/>
      <c r="C2" s="106"/>
      <c r="D2" s="108">
        <f ca="1">TODAY()</f>
        <v>46032</v>
      </c>
      <c r="E2" s="108"/>
      <c r="F2" s="108"/>
      <c r="G2" s="134"/>
      <c r="H2" s="108"/>
      <c r="I2" s="108"/>
      <c r="J2" s="108"/>
      <c r="K2" s="108"/>
      <c r="L2" s="1"/>
      <c r="M2" s="41"/>
      <c r="N2" s="41"/>
    </row>
    <row r="3" spans="1:19" x14ac:dyDescent="0.15">
      <c r="A3" s="109" t="s">
        <v>3</v>
      </c>
      <c r="B3" s="111"/>
      <c r="C3" s="111"/>
      <c r="D3" s="112" t="s">
        <v>651</v>
      </c>
      <c r="E3" s="112"/>
      <c r="F3" s="112"/>
      <c r="G3" s="112"/>
      <c r="H3" s="112"/>
      <c r="I3" s="112"/>
      <c r="J3" s="112"/>
      <c r="K3" s="112"/>
      <c r="L3" s="112"/>
      <c r="M3" s="74"/>
      <c r="N3" s="74"/>
    </row>
    <row r="4" spans="1:19" x14ac:dyDescent="0.15">
      <c r="A4" s="111"/>
      <c r="B4" s="111"/>
      <c r="C4" s="111"/>
      <c r="D4" s="112"/>
      <c r="E4" s="112"/>
      <c r="F4" s="112"/>
      <c r="G4" s="112"/>
      <c r="H4" s="112"/>
      <c r="I4" s="112"/>
      <c r="J4" s="112"/>
      <c r="K4" s="112"/>
      <c r="L4" s="112"/>
      <c r="M4" s="74"/>
      <c r="N4" s="74"/>
    </row>
    <row r="5" spans="1:19" ht="24.75" x14ac:dyDescent="0.15">
      <c r="A5" s="13" t="s">
        <v>17</v>
      </c>
      <c r="B5" s="14" t="s">
        <v>18</v>
      </c>
      <c r="C5" s="15" t="s">
        <v>19</v>
      </c>
      <c r="D5" s="16" t="s">
        <v>21</v>
      </c>
      <c r="E5" s="17" t="s">
        <v>22</v>
      </c>
      <c r="F5" s="17" t="s">
        <v>23</v>
      </c>
      <c r="G5" s="18" t="s">
        <v>24</v>
      </c>
      <c r="H5" s="19" t="s">
        <v>25</v>
      </c>
      <c r="I5" s="19" t="s">
        <v>26</v>
      </c>
      <c r="J5" s="19" t="s">
        <v>27</v>
      </c>
      <c r="K5" s="19" t="s">
        <v>28</v>
      </c>
      <c r="L5" s="20" t="s">
        <v>29</v>
      </c>
      <c r="M5" s="75"/>
      <c r="N5" s="75"/>
    </row>
    <row r="6" spans="1:19" x14ac:dyDescent="0.15">
      <c r="A6" s="7" t="s">
        <v>452</v>
      </c>
      <c r="B6" s="7" t="s">
        <v>101</v>
      </c>
      <c r="C6" s="7" t="s">
        <v>453</v>
      </c>
      <c r="D6" s="7">
        <v>5010</v>
      </c>
      <c r="E6" s="7"/>
      <c r="F6" s="7">
        <v>5111</v>
      </c>
      <c r="G6" s="51" t="s">
        <v>32</v>
      </c>
      <c r="H6" s="7">
        <v>16</v>
      </c>
      <c r="I6" s="7">
        <v>17</v>
      </c>
      <c r="J6" s="7" t="s">
        <v>48</v>
      </c>
      <c r="K6" s="7">
        <v>3.9E-2</v>
      </c>
      <c r="L6" s="22" t="s">
        <v>454</v>
      </c>
      <c r="M6" s="76" t="s">
        <v>644</v>
      </c>
      <c r="N6" s="77">
        <v>56</v>
      </c>
      <c r="O6" s="77" t="s">
        <v>647</v>
      </c>
      <c r="S6" s="135" t="s">
        <v>650</v>
      </c>
    </row>
    <row r="7" spans="1:19" x14ac:dyDescent="0.15">
      <c r="A7" s="7" t="s">
        <v>34</v>
      </c>
      <c r="B7" s="7"/>
      <c r="C7" s="7"/>
      <c r="D7" s="7">
        <f>SUM(D6:D6)</f>
        <v>5010</v>
      </c>
      <c r="E7" s="7"/>
      <c r="F7" s="7">
        <f>SUM(F6:F6)</f>
        <v>5111</v>
      </c>
      <c r="G7" s="7"/>
      <c r="H7" s="7">
        <f>SUM(H6:H6)</f>
        <v>16</v>
      </c>
      <c r="I7" s="7">
        <f>SUM(I6:I6)</f>
        <v>17</v>
      </c>
      <c r="J7" s="7"/>
      <c r="K7" s="7">
        <f>SUM(K6:K6)</f>
        <v>3.9E-2</v>
      </c>
      <c r="L7" s="7"/>
      <c r="M7" s="78" t="s">
        <v>646</v>
      </c>
      <c r="N7" s="79">
        <v>1150</v>
      </c>
      <c r="O7" s="78" t="s">
        <v>648</v>
      </c>
      <c r="P7">
        <v>1</v>
      </c>
      <c r="Q7">
        <f>I7</f>
        <v>17</v>
      </c>
      <c r="R7">
        <f>K7</f>
        <v>3.9E-2</v>
      </c>
    </row>
    <row r="8" spans="1:19" x14ac:dyDescent="0.15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8" t="s">
        <v>645</v>
      </c>
      <c r="N8" s="79">
        <v>2.1840000000000002</v>
      </c>
      <c r="O8" s="78" t="s">
        <v>649</v>
      </c>
    </row>
    <row r="9" spans="1:19" ht="26.25" x14ac:dyDescent="0.15">
      <c r="A9" s="103" t="s">
        <v>1</v>
      </c>
      <c r="B9" s="105"/>
      <c r="C9" s="105"/>
      <c r="D9" s="105"/>
      <c r="E9" s="105"/>
      <c r="F9" s="105"/>
      <c r="G9" s="133"/>
      <c r="H9" s="105"/>
      <c r="I9" s="105"/>
      <c r="J9" s="105"/>
      <c r="K9" s="105"/>
      <c r="L9" s="1"/>
      <c r="M9" s="41"/>
      <c r="N9" s="41"/>
    </row>
    <row r="10" spans="1:19" ht="15" x14ac:dyDescent="0.15">
      <c r="A10" s="106" t="s">
        <v>2</v>
      </c>
      <c r="B10" s="106"/>
      <c r="C10" s="106"/>
      <c r="D10" s="108">
        <f ca="1">TODAY()</f>
        <v>46032</v>
      </c>
      <c r="E10" s="108"/>
      <c r="F10" s="108"/>
      <c r="G10" s="134"/>
      <c r="H10" s="108"/>
      <c r="I10" s="108"/>
      <c r="J10" s="108"/>
      <c r="K10" s="108"/>
      <c r="L10" s="1"/>
      <c r="M10" s="41"/>
      <c r="N10" s="41"/>
    </row>
    <row r="11" spans="1:19" x14ac:dyDescent="0.15">
      <c r="A11" s="109" t="s">
        <v>3</v>
      </c>
      <c r="B11" s="111"/>
      <c r="C11" s="111"/>
      <c r="D11" s="112" t="s">
        <v>651</v>
      </c>
      <c r="E11" s="112"/>
      <c r="F11" s="112"/>
      <c r="G11" s="112"/>
      <c r="H11" s="112"/>
      <c r="I11" s="112"/>
      <c r="J11" s="112"/>
      <c r="K11" s="112"/>
      <c r="L11" s="112"/>
      <c r="M11" s="74"/>
      <c r="N11" s="74"/>
    </row>
    <row r="12" spans="1:19" x14ac:dyDescent="0.15">
      <c r="A12" s="111"/>
      <c r="B12" s="111"/>
      <c r="C12" s="111"/>
      <c r="D12" s="112"/>
      <c r="E12" s="112"/>
      <c r="F12" s="112"/>
      <c r="G12" s="112"/>
      <c r="H12" s="112"/>
      <c r="I12" s="112"/>
      <c r="J12" s="112"/>
      <c r="K12" s="112"/>
      <c r="L12" s="112"/>
      <c r="M12" s="74"/>
      <c r="N12" s="74"/>
    </row>
    <row r="13" spans="1:19" ht="24.75" x14ac:dyDescent="0.15">
      <c r="A13" s="13" t="s">
        <v>17</v>
      </c>
      <c r="B13" s="14" t="s">
        <v>18</v>
      </c>
      <c r="C13" s="15" t="s">
        <v>19</v>
      </c>
      <c r="D13" s="16" t="s">
        <v>21</v>
      </c>
      <c r="E13" s="17" t="s">
        <v>22</v>
      </c>
      <c r="F13" s="17" t="s">
        <v>23</v>
      </c>
      <c r="G13" s="18" t="s">
        <v>24</v>
      </c>
      <c r="H13" s="19" t="s">
        <v>25</v>
      </c>
      <c r="I13" s="19" t="s">
        <v>26</v>
      </c>
      <c r="J13" s="19" t="s">
        <v>27</v>
      </c>
      <c r="K13" s="19" t="s">
        <v>28</v>
      </c>
      <c r="L13" s="20" t="s">
        <v>29</v>
      </c>
      <c r="M13" s="75"/>
      <c r="N13" s="75"/>
    </row>
    <row r="14" spans="1:19" x14ac:dyDescent="0.15">
      <c r="A14" s="7" t="s">
        <v>452</v>
      </c>
      <c r="B14" s="7" t="s">
        <v>451</v>
      </c>
      <c r="C14" s="7" t="s">
        <v>455</v>
      </c>
      <c r="D14" s="7">
        <v>5000</v>
      </c>
      <c r="E14" s="7"/>
      <c r="F14" s="7">
        <f>D14+E14</f>
        <v>5000</v>
      </c>
      <c r="G14" s="51" t="s">
        <v>47</v>
      </c>
      <c r="H14" s="7">
        <v>21</v>
      </c>
      <c r="I14" s="7">
        <v>22</v>
      </c>
      <c r="J14" s="7" t="s">
        <v>48</v>
      </c>
      <c r="K14" s="7">
        <v>3.9E-2</v>
      </c>
      <c r="L14" s="22" t="s">
        <v>456</v>
      </c>
      <c r="M14" s="62"/>
      <c r="N14" s="62"/>
    </row>
    <row r="15" spans="1:19" x14ac:dyDescent="0.15">
      <c r="A15" s="7"/>
      <c r="B15" s="7"/>
      <c r="C15" s="7"/>
      <c r="D15" s="7">
        <v>1410</v>
      </c>
      <c r="E15" s="7"/>
      <c r="F15" s="7">
        <v>1539</v>
      </c>
      <c r="G15" s="7" t="s">
        <v>49</v>
      </c>
      <c r="H15" s="7">
        <v>7</v>
      </c>
      <c r="I15" s="7">
        <v>8</v>
      </c>
      <c r="J15" s="7" t="s">
        <v>48</v>
      </c>
      <c r="K15" s="7">
        <v>3.9E-2</v>
      </c>
      <c r="L15" s="7"/>
    </row>
    <row r="16" spans="1:19" x14ac:dyDescent="0.15">
      <c r="A16" s="7" t="s">
        <v>34</v>
      </c>
      <c r="B16" s="7"/>
      <c r="C16" s="7"/>
      <c r="D16" s="7">
        <f>SUM(D14:D15)</f>
        <v>6410</v>
      </c>
      <c r="E16" s="7"/>
      <c r="F16" s="7">
        <f>SUM(F14:F15)</f>
        <v>6539</v>
      </c>
      <c r="G16" s="7"/>
      <c r="H16" s="7">
        <f>SUM(H14:H15)</f>
        <v>28</v>
      </c>
      <c r="I16" s="7">
        <f>SUM(I14:I15)</f>
        <v>30</v>
      </c>
      <c r="J16" s="7"/>
      <c r="K16" s="7">
        <f>SUM(K14:K15)</f>
        <v>7.8E-2</v>
      </c>
      <c r="L16" s="7"/>
      <c r="P16">
        <v>2</v>
      </c>
      <c r="Q16">
        <f>I16</f>
        <v>30</v>
      </c>
      <c r="R16">
        <f>K16</f>
        <v>7.8E-2</v>
      </c>
    </row>
    <row r="17" spans="1:18" x14ac:dyDescent="0.15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</row>
    <row r="18" spans="1:18" ht="26.25" x14ac:dyDescent="0.15">
      <c r="A18" s="103" t="s">
        <v>1</v>
      </c>
      <c r="B18" s="105"/>
      <c r="C18" s="105"/>
      <c r="D18" s="105"/>
      <c r="E18" s="105"/>
      <c r="F18" s="105"/>
      <c r="G18" s="133"/>
      <c r="H18" s="105"/>
      <c r="I18" s="105"/>
      <c r="J18" s="105"/>
      <c r="K18" s="105"/>
      <c r="L18" s="1"/>
      <c r="M18" s="41"/>
      <c r="N18" s="41"/>
    </row>
    <row r="19" spans="1:18" ht="15" x14ac:dyDescent="0.15">
      <c r="A19" s="106" t="s">
        <v>2</v>
      </c>
      <c r="B19" s="106"/>
      <c r="C19" s="106"/>
      <c r="D19" s="108">
        <f ca="1">TODAY()</f>
        <v>46032</v>
      </c>
      <c r="E19" s="108"/>
      <c r="F19" s="108"/>
      <c r="G19" s="134"/>
      <c r="H19" s="108"/>
      <c r="I19" s="108"/>
      <c r="J19" s="108"/>
      <c r="K19" s="108"/>
      <c r="L19" s="1"/>
      <c r="M19" s="41"/>
      <c r="N19" s="41"/>
    </row>
    <row r="20" spans="1:18" x14ac:dyDescent="0.15">
      <c r="A20" s="109" t="s">
        <v>3</v>
      </c>
      <c r="B20" s="111"/>
      <c r="C20" s="111"/>
      <c r="D20" s="112" t="s">
        <v>651</v>
      </c>
      <c r="E20" s="112"/>
      <c r="F20" s="112"/>
      <c r="G20" s="112"/>
      <c r="H20" s="112"/>
      <c r="I20" s="112"/>
      <c r="J20" s="112"/>
      <c r="K20" s="112"/>
      <c r="L20" s="112"/>
      <c r="M20" s="74"/>
      <c r="N20" s="74"/>
    </row>
    <row r="21" spans="1:18" x14ac:dyDescent="0.15">
      <c r="A21" s="111"/>
      <c r="B21" s="111"/>
      <c r="C21" s="111"/>
      <c r="D21" s="112"/>
      <c r="E21" s="112"/>
      <c r="F21" s="112"/>
      <c r="G21" s="112"/>
      <c r="H21" s="112"/>
      <c r="I21" s="112"/>
      <c r="J21" s="112"/>
      <c r="K21" s="112"/>
      <c r="L21" s="112"/>
      <c r="M21" s="74"/>
      <c r="N21" s="74"/>
    </row>
    <row r="22" spans="1:18" ht="24.75" x14ac:dyDescent="0.15">
      <c r="A22" s="13" t="s">
        <v>17</v>
      </c>
      <c r="B22" s="14" t="s">
        <v>18</v>
      </c>
      <c r="C22" s="15" t="s">
        <v>19</v>
      </c>
      <c r="D22" s="16" t="s">
        <v>21</v>
      </c>
      <c r="E22" s="17" t="s">
        <v>22</v>
      </c>
      <c r="F22" s="17" t="s">
        <v>23</v>
      </c>
      <c r="G22" s="18" t="s">
        <v>24</v>
      </c>
      <c r="H22" s="19" t="s">
        <v>25</v>
      </c>
      <c r="I22" s="19" t="s">
        <v>26</v>
      </c>
      <c r="J22" s="19" t="s">
        <v>27</v>
      </c>
      <c r="K22" s="19" t="s">
        <v>28</v>
      </c>
      <c r="L22" s="20" t="s">
        <v>29</v>
      </c>
      <c r="M22" s="75"/>
      <c r="N22" s="75"/>
    </row>
    <row r="23" spans="1:18" x14ac:dyDescent="0.15">
      <c r="A23" s="7" t="s">
        <v>452</v>
      </c>
      <c r="B23" s="7" t="s">
        <v>451</v>
      </c>
      <c r="C23" s="7" t="s">
        <v>457</v>
      </c>
      <c r="D23" s="7">
        <v>5000</v>
      </c>
      <c r="E23" s="7"/>
      <c r="F23" s="7">
        <f>D23+E23</f>
        <v>5000</v>
      </c>
      <c r="G23" s="51" t="s">
        <v>47</v>
      </c>
      <c r="H23" s="7">
        <v>21</v>
      </c>
      <c r="I23" s="7">
        <v>22</v>
      </c>
      <c r="J23" s="7" t="s">
        <v>48</v>
      </c>
      <c r="K23" s="7">
        <v>3.9E-2</v>
      </c>
      <c r="L23" s="22" t="s">
        <v>456</v>
      </c>
      <c r="M23" s="62"/>
      <c r="N23" s="62"/>
    </row>
    <row r="24" spans="1:18" x14ac:dyDescent="0.15">
      <c r="A24" s="7"/>
      <c r="B24" s="7"/>
      <c r="C24" s="7"/>
      <c r="D24" s="7">
        <v>4610</v>
      </c>
      <c r="E24" s="7"/>
      <c r="F24" s="7">
        <v>4803</v>
      </c>
      <c r="G24" s="7" t="s">
        <v>49</v>
      </c>
      <c r="H24" s="7">
        <v>19</v>
      </c>
      <c r="I24" s="7">
        <v>20</v>
      </c>
      <c r="J24" s="7" t="s">
        <v>48</v>
      </c>
      <c r="K24" s="7">
        <v>3.9E-2</v>
      </c>
      <c r="L24" s="7"/>
    </row>
    <row r="25" spans="1:18" x14ac:dyDescent="0.15">
      <c r="A25" s="7" t="s">
        <v>34</v>
      </c>
      <c r="B25" s="7"/>
      <c r="C25" s="7"/>
      <c r="D25" s="7">
        <f t="shared" ref="D25:I25" si="0">SUM(D23:D24)</f>
        <v>9610</v>
      </c>
      <c r="E25" s="7"/>
      <c r="F25" s="7">
        <f t="shared" si="0"/>
        <v>9803</v>
      </c>
      <c r="G25" s="7"/>
      <c r="H25" s="7">
        <f t="shared" si="0"/>
        <v>40</v>
      </c>
      <c r="I25" s="7">
        <f t="shared" si="0"/>
        <v>42</v>
      </c>
      <c r="J25" s="7"/>
      <c r="K25" s="7">
        <f>SUM(K23:K24)</f>
        <v>7.8E-2</v>
      </c>
      <c r="L25" s="7"/>
      <c r="P25">
        <v>2</v>
      </c>
      <c r="Q25">
        <f>I25</f>
        <v>42</v>
      </c>
      <c r="R25">
        <f>K25</f>
        <v>7.8E-2</v>
      </c>
    </row>
    <row r="26" spans="1:18" x14ac:dyDescent="0.15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</row>
    <row r="27" spans="1:18" ht="26.25" x14ac:dyDescent="0.15">
      <c r="A27" s="103" t="s">
        <v>1</v>
      </c>
      <c r="B27" s="105"/>
      <c r="C27" s="105"/>
      <c r="D27" s="105"/>
      <c r="E27" s="105"/>
      <c r="F27" s="105"/>
      <c r="G27" s="133"/>
      <c r="H27" s="105"/>
      <c r="I27" s="105"/>
      <c r="J27" s="105"/>
      <c r="K27" s="105"/>
      <c r="L27" s="1"/>
      <c r="M27" s="41"/>
      <c r="N27" s="41"/>
    </row>
    <row r="28" spans="1:18" ht="15" x14ac:dyDescent="0.15">
      <c r="A28" s="106" t="s">
        <v>2</v>
      </c>
      <c r="B28" s="106"/>
      <c r="C28" s="106"/>
      <c r="D28" s="108">
        <f ca="1">TODAY()</f>
        <v>46032</v>
      </c>
      <c r="E28" s="108"/>
      <c r="F28" s="108"/>
      <c r="G28" s="134"/>
      <c r="H28" s="108"/>
      <c r="I28" s="108"/>
      <c r="J28" s="108"/>
      <c r="K28" s="108"/>
      <c r="L28" s="1"/>
      <c r="M28" s="41"/>
      <c r="N28" s="41"/>
    </row>
    <row r="29" spans="1:18" x14ac:dyDescent="0.15">
      <c r="A29" s="109" t="s">
        <v>3</v>
      </c>
      <c r="B29" s="111"/>
      <c r="C29" s="111"/>
      <c r="D29" s="112" t="s">
        <v>651</v>
      </c>
      <c r="E29" s="112"/>
      <c r="F29" s="112"/>
      <c r="G29" s="112"/>
      <c r="H29" s="112"/>
      <c r="I29" s="112"/>
      <c r="J29" s="112"/>
      <c r="K29" s="112"/>
      <c r="L29" s="112"/>
      <c r="M29" s="74"/>
      <c r="N29" s="74"/>
    </row>
    <row r="30" spans="1:18" x14ac:dyDescent="0.15">
      <c r="A30" s="111"/>
      <c r="B30" s="111"/>
      <c r="C30" s="111"/>
      <c r="D30" s="112"/>
      <c r="E30" s="112"/>
      <c r="F30" s="112"/>
      <c r="G30" s="112"/>
      <c r="H30" s="112"/>
      <c r="I30" s="112"/>
      <c r="J30" s="112"/>
      <c r="K30" s="112"/>
      <c r="L30" s="112"/>
      <c r="M30" s="74"/>
      <c r="N30" s="74"/>
    </row>
    <row r="31" spans="1:18" ht="24.75" x14ac:dyDescent="0.15">
      <c r="A31" s="13" t="s">
        <v>17</v>
      </c>
      <c r="B31" s="14" t="s">
        <v>18</v>
      </c>
      <c r="C31" s="15" t="s">
        <v>19</v>
      </c>
      <c r="D31" s="16" t="s">
        <v>21</v>
      </c>
      <c r="E31" s="17" t="s">
        <v>22</v>
      </c>
      <c r="F31" s="17" t="s">
        <v>23</v>
      </c>
      <c r="G31" s="18" t="s">
        <v>24</v>
      </c>
      <c r="H31" s="19" t="s">
        <v>25</v>
      </c>
      <c r="I31" s="19" t="s">
        <v>26</v>
      </c>
      <c r="J31" s="19" t="s">
        <v>27</v>
      </c>
      <c r="K31" s="19" t="s">
        <v>28</v>
      </c>
      <c r="L31" s="20" t="s">
        <v>29</v>
      </c>
      <c r="M31" s="75"/>
      <c r="N31" s="75"/>
    </row>
    <row r="32" spans="1:18" ht="54" x14ac:dyDescent="0.15">
      <c r="A32" s="7" t="s">
        <v>452</v>
      </c>
      <c r="B32" s="7" t="s">
        <v>451</v>
      </c>
      <c r="C32" s="7" t="s">
        <v>458</v>
      </c>
      <c r="D32" s="7">
        <v>5000</v>
      </c>
      <c r="E32" s="7"/>
      <c r="F32" s="7">
        <f t="shared" ref="F32:F40" si="1">D32+E32</f>
        <v>5000</v>
      </c>
      <c r="G32" s="51" t="s">
        <v>186</v>
      </c>
      <c r="H32" s="7">
        <v>21</v>
      </c>
      <c r="I32" s="7">
        <v>22</v>
      </c>
      <c r="J32" s="7" t="s">
        <v>48</v>
      </c>
      <c r="K32" s="7">
        <v>3.9E-2</v>
      </c>
      <c r="L32" s="22" t="s">
        <v>459</v>
      </c>
      <c r="M32" s="62"/>
      <c r="N32" s="62"/>
    </row>
    <row r="33" spans="1:18" x14ac:dyDescent="0.15">
      <c r="A33" s="7"/>
      <c r="B33" s="7"/>
      <c r="C33" s="7"/>
      <c r="D33" s="7">
        <v>5000</v>
      </c>
      <c r="E33" s="7"/>
      <c r="F33" s="7">
        <f t="shared" si="1"/>
        <v>5000</v>
      </c>
      <c r="G33" s="7" t="s">
        <v>188</v>
      </c>
      <c r="H33" s="7">
        <v>21</v>
      </c>
      <c r="I33" s="7">
        <v>22</v>
      </c>
      <c r="J33" s="7" t="s">
        <v>48</v>
      </c>
      <c r="K33" s="7">
        <v>3.9E-2</v>
      </c>
      <c r="L33" s="7"/>
    </row>
    <row r="34" spans="1:18" x14ac:dyDescent="0.15">
      <c r="A34" s="7"/>
      <c r="B34" s="7"/>
      <c r="C34" s="7"/>
      <c r="D34" s="7">
        <v>5000</v>
      </c>
      <c r="E34" s="7"/>
      <c r="F34" s="7">
        <f t="shared" si="1"/>
        <v>5000</v>
      </c>
      <c r="G34" s="7" t="s">
        <v>189</v>
      </c>
      <c r="H34" s="7">
        <v>21</v>
      </c>
      <c r="I34" s="7">
        <v>22</v>
      </c>
      <c r="J34" s="7" t="s">
        <v>48</v>
      </c>
      <c r="K34" s="7">
        <v>3.9E-2</v>
      </c>
      <c r="L34" s="7"/>
    </row>
    <row r="35" spans="1:18" x14ac:dyDescent="0.15">
      <c r="A35" s="7"/>
      <c r="B35" s="7"/>
      <c r="C35" s="7"/>
      <c r="D35" s="7">
        <v>5000</v>
      </c>
      <c r="E35" s="7"/>
      <c r="F35" s="7">
        <f t="shared" si="1"/>
        <v>5000</v>
      </c>
      <c r="G35" s="7" t="s">
        <v>190</v>
      </c>
      <c r="H35" s="7">
        <v>21</v>
      </c>
      <c r="I35" s="7">
        <v>22</v>
      </c>
      <c r="J35" s="7" t="s">
        <v>48</v>
      </c>
      <c r="K35" s="7">
        <v>3.9E-2</v>
      </c>
      <c r="L35" s="7"/>
    </row>
    <row r="36" spans="1:18" x14ac:dyDescent="0.15">
      <c r="A36" s="7"/>
      <c r="B36" s="7"/>
      <c r="C36" s="7"/>
      <c r="D36" s="7">
        <v>5000</v>
      </c>
      <c r="E36" s="7"/>
      <c r="F36" s="7">
        <f t="shared" si="1"/>
        <v>5000</v>
      </c>
      <c r="G36" s="7" t="s">
        <v>191</v>
      </c>
      <c r="H36" s="7">
        <v>21</v>
      </c>
      <c r="I36" s="7">
        <v>22</v>
      </c>
      <c r="J36" s="7" t="s">
        <v>48</v>
      </c>
      <c r="K36" s="7">
        <v>3.9E-2</v>
      </c>
      <c r="L36" s="7"/>
    </row>
    <row r="37" spans="1:18" x14ac:dyDescent="0.15">
      <c r="A37" s="7"/>
      <c r="B37" s="7"/>
      <c r="C37" s="7"/>
      <c r="D37" s="7">
        <v>5000</v>
      </c>
      <c r="E37" s="7"/>
      <c r="F37" s="7">
        <f t="shared" si="1"/>
        <v>5000</v>
      </c>
      <c r="G37" s="7" t="s">
        <v>192</v>
      </c>
      <c r="H37" s="7">
        <v>21</v>
      </c>
      <c r="I37" s="7">
        <v>22</v>
      </c>
      <c r="J37" s="7" t="s">
        <v>48</v>
      </c>
      <c r="K37" s="7">
        <v>3.9E-2</v>
      </c>
      <c r="L37" s="7"/>
    </row>
    <row r="38" spans="1:18" x14ac:dyDescent="0.15">
      <c r="A38" s="7"/>
      <c r="B38" s="7"/>
      <c r="C38" s="7"/>
      <c r="D38" s="7">
        <v>5000</v>
      </c>
      <c r="E38" s="7"/>
      <c r="F38" s="7">
        <f t="shared" si="1"/>
        <v>5000</v>
      </c>
      <c r="G38" s="7" t="s">
        <v>193</v>
      </c>
      <c r="H38" s="7">
        <v>21</v>
      </c>
      <c r="I38" s="7">
        <v>22</v>
      </c>
      <c r="J38" s="7" t="s">
        <v>48</v>
      </c>
      <c r="K38" s="7">
        <v>3.9E-2</v>
      </c>
      <c r="L38" s="7"/>
    </row>
    <row r="39" spans="1:18" x14ac:dyDescent="0.15">
      <c r="A39" s="7"/>
      <c r="B39" s="7"/>
      <c r="C39" s="7"/>
      <c r="D39" s="7">
        <v>5000</v>
      </c>
      <c r="E39" s="7"/>
      <c r="F39" s="7">
        <f t="shared" si="1"/>
        <v>5000</v>
      </c>
      <c r="G39" s="7" t="s">
        <v>194</v>
      </c>
      <c r="H39" s="7">
        <v>21</v>
      </c>
      <c r="I39" s="7">
        <v>22</v>
      </c>
      <c r="J39" s="7" t="s">
        <v>48</v>
      </c>
      <c r="K39" s="7">
        <v>3.9E-2</v>
      </c>
      <c r="L39" s="7"/>
    </row>
    <row r="40" spans="1:18" x14ac:dyDescent="0.15">
      <c r="A40" s="7"/>
      <c r="B40" s="7"/>
      <c r="C40" s="7"/>
      <c r="D40" s="7">
        <v>5000</v>
      </c>
      <c r="E40" s="7"/>
      <c r="F40" s="7">
        <f t="shared" si="1"/>
        <v>5000</v>
      </c>
      <c r="G40" s="7" t="s">
        <v>195</v>
      </c>
      <c r="H40" s="7">
        <v>21</v>
      </c>
      <c r="I40" s="7">
        <v>22</v>
      </c>
      <c r="J40" s="7" t="s">
        <v>48</v>
      </c>
      <c r="K40" s="7">
        <v>3.9E-2</v>
      </c>
      <c r="L40" s="7"/>
    </row>
    <row r="41" spans="1:18" x14ac:dyDescent="0.15">
      <c r="A41" s="7"/>
      <c r="B41" s="7"/>
      <c r="C41" s="7"/>
      <c r="D41" s="7">
        <v>1740</v>
      </c>
      <c r="E41" s="7"/>
      <c r="F41" s="7">
        <v>2675</v>
      </c>
      <c r="G41" s="7" t="s">
        <v>196</v>
      </c>
      <c r="H41" s="7">
        <v>11</v>
      </c>
      <c r="I41" s="7">
        <v>12</v>
      </c>
      <c r="J41" s="7" t="s">
        <v>48</v>
      </c>
      <c r="K41" s="7">
        <v>3.9E-2</v>
      </c>
      <c r="L41" s="7"/>
    </row>
    <row r="42" spans="1:18" x14ac:dyDescent="0.15">
      <c r="A42" s="7" t="s">
        <v>34</v>
      </c>
      <c r="B42" s="7"/>
      <c r="C42" s="7"/>
      <c r="D42" s="7">
        <f t="shared" ref="D42:I42" si="2">SUM(D32:D41)</f>
        <v>46740</v>
      </c>
      <c r="E42" s="7"/>
      <c r="F42" s="7">
        <f t="shared" si="2"/>
        <v>47675</v>
      </c>
      <c r="G42" s="7"/>
      <c r="H42" s="7">
        <f t="shared" si="2"/>
        <v>200</v>
      </c>
      <c r="I42" s="7">
        <f t="shared" si="2"/>
        <v>210</v>
      </c>
      <c r="J42" s="7"/>
      <c r="K42" s="7">
        <f>SUM(K32:K41)</f>
        <v>0.38999999999999996</v>
      </c>
      <c r="L42" s="7"/>
      <c r="P42">
        <v>10</v>
      </c>
      <c r="Q42">
        <f>I42</f>
        <v>210</v>
      </c>
      <c r="R42">
        <f>K42</f>
        <v>0.38999999999999996</v>
      </c>
    </row>
    <row r="43" spans="1:18" x14ac:dyDescent="0.15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</row>
    <row r="44" spans="1:18" ht="26.25" x14ac:dyDescent="0.15">
      <c r="A44" s="103" t="s">
        <v>1</v>
      </c>
      <c r="B44" s="105"/>
      <c r="C44" s="105"/>
      <c r="D44" s="105"/>
      <c r="E44" s="105"/>
      <c r="F44" s="105"/>
      <c r="G44" s="133"/>
      <c r="H44" s="105"/>
      <c r="I44" s="105"/>
      <c r="J44" s="105"/>
      <c r="K44" s="105"/>
      <c r="L44" s="1"/>
      <c r="M44" s="41"/>
      <c r="N44" s="41"/>
    </row>
    <row r="45" spans="1:18" ht="15" x14ac:dyDescent="0.15">
      <c r="A45" s="106" t="s">
        <v>2</v>
      </c>
      <c r="B45" s="106"/>
      <c r="C45" s="106"/>
      <c r="D45" s="108">
        <f ca="1">TODAY()</f>
        <v>46032</v>
      </c>
      <c r="E45" s="108"/>
      <c r="F45" s="108"/>
      <c r="G45" s="134"/>
      <c r="H45" s="108"/>
      <c r="I45" s="108"/>
      <c r="J45" s="108"/>
      <c r="K45" s="108"/>
      <c r="L45" s="1"/>
      <c r="M45" s="41"/>
      <c r="N45" s="41"/>
    </row>
    <row r="46" spans="1:18" x14ac:dyDescent="0.15">
      <c r="A46" s="109" t="s">
        <v>3</v>
      </c>
      <c r="B46" s="111"/>
      <c r="C46" s="111"/>
      <c r="D46" s="112" t="s">
        <v>651</v>
      </c>
      <c r="E46" s="112"/>
      <c r="F46" s="112"/>
      <c r="G46" s="112"/>
      <c r="H46" s="112"/>
      <c r="I46" s="112"/>
      <c r="J46" s="112"/>
      <c r="K46" s="112"/>
      <c r="L46" s="112"/>
      <c r="M46" s="74"/>
      <c r="N46" s="74"/>
    </row>
    <row r="47" spans="1:18" x14ac:dyDescent="0.15">
      <c r="A47" s="111"/>
      <c r="B47" s="111"/>
      <c r="C47" s="111"/>
      <c r="D47" s="112"/>
      <c r="E47" s="112"/>
      <c r="F47" s="112"/>
      <c r="G47" s="112"/>
      <c r="H47" s="112"/>
      <c r="I47" s="112"/>
      <c r="J47" s="112"/>
      <c r="K47" s="112"/>
      <c r="L47" s="112"/>
      <c r="M47" s="74"/>
      <c r="N47" s="74"/>
    </row>
    <row r="48" spans="1:18" ht="24.75" x14ac:dyDescent="0.15">
      <c r="A48" s="13" t="s">
        <v>17</v>
      </c>
      <c r="B48" s="14" t="s">
        <v>18</v>
      </c>
      <c r="C48" s="15" t="s">
        <v>19</v>
      </c>
      <c r="D48" s="16" t="s">
        <v>21</v>
      </c>
      <c r="E48" s="17" t="s">
        <v>22</v>
      </c>
      <c r="F48" s="17" t="s">
        <v>23</v>
      </c>
      <c r="G48" s="18" t="s">
        <v>24</v>
      </c>
      <c r="H48" s="19" t="s">
        <v>25</v>
      </c>
      <c r="I48" s="19" t="s">
        <v>26</v>
      </c>
      <c r="J48" s="19" t="s">
        <v>27</v>
      </c>
      <c r="K48" s="19" t="s">
        <v>28</v>
      </c>
      <c r="L48" s="20" t="s">
        <v>29</v>
      </c>
      <c r="M48" s="75"/>
      <c r="N48" s="75"/>
    </row>
    <row r="49" spans="1:14" ht="54" x14ac:dyDescent="0.15">
      <c r="A49" s="7" t="s">
        <v>452</v>
      </c>
      <c r="B49" s="7" t="s">
        <v>451</v>
      </c>
      <c r="C49" s="7" t="s">
        <v>460</v>
      </c>
      <c r="D49" s="7">
        <v>5000</v>
      </c>
      <c r="E49" s="7"/>
      <c r="F49" s="7">
        <f t="shared" ref="F49:F56" si="3">D49+E49</f>
        <v>5000</v>
      </c>
      <c r="G49" s="51" t="s">
        <v>461</v>
      </c>
      <c r="H49" s="7">
        <v>21</v>
      </c>
      <c r="I49" s="7">
        <v>22</v>
      </c>
      <c r="J49" s="7" t="s">
        <v>48</v>
      </c>
      <c r="K49" s="7">
        <v>3.9E-2</v>
      </c>
      <c r="L49" s="22" t="s">
        <v>459</v>
      </c>
      <c r="M49" s="62"/>
      <c r="N49" s="62"/>
    </row>
    <row r="50" spans="1:14" x14ac:dyDescent="0.15">
      <c r="A50" s="7"/>
      <c r="B50" s="7"/>
      <c r="C50" s="7"/>
      <c r="D50" s="7">
        <v>5000</v>
      </c>
      <c r="E50" s="7"/>
      <c r="F50" s="7">
        <f t="shared" si="3"/>
        <v>5000</v>
      </c>
      <c r="G50" s="7" t="s">
        <v>462</v>
      </c>
      <c r="H50" s="7">
        <v>21</v>
      </c>
      <c r="I50" s="7">
        <v>22</v>
      </c>
      <c r="J50" s="7" t="s">
        <v>48</v>
      </c>
      <c r="K50" s="7">
        <v>3.9E-2</v>
      </c>
      <c r="L50" s="7"/>
    </row>
    <row r="51" spans="1:14" x14ac:dyDescent="0.15">
      <c r="A51" s="7"/>
      <c r="B51" s="7"/>
      <c r="C51" s="7"/>
      <c r="D51" s="7">
        <v>5000</v>
      </c>
      <c r="E51" s="7"/>
      <c r="F51" s="7">
        <f t="shared" si="3"/>
        <v>5000</v>
      </c>
      <c r="G51" s="7" t="s">
        <v>463</v>
      </c>
      <c r="H51" s="7">
        <v>21</v>
      </c>
      <c r="I51" s="7">
        <v>22</v>
      </c>
      <c r="J51" s="7" t="s">
        <v>48</v>
      </c>
      <c r="K51" s="7">
        <v>3.9E-2</v>
      </c>
      <c r="L51" s="7"/>
    </row>
    <row r="52" spans="1:14" x14ac:dyDescent="0.15">
      <c r="A52" s="7"/>
      <c r="B52" s="7"/>
      <c r="C52" s="7"/>
      <c r="D52" s="7">
        <v>5000</v>
      </c>
      <c r="E52" s="7"/>
      <c r="F52" s="7">
        <f t="shared" si="3"/>
        <v>5000</v>
      </c>
      <c r="G52" s="7" t="s">
        <v>464</v>
      </c>
      <c r="H52" s="7">
        <v>21</v>
      </c>
      <c r="I52" s="7">
        <v>22</v>
      </c>
      <c r="J52" s="7" t="s">
        <v>48</v>
      </c>
      <c r="K52" s="7">
        <v>3.9E-2</v>
      </c>
      <c r="L52" s="7"/>
    </row>
    <row r="53" spans="1:14" x14ac:dyDescent="0.15">
      <c r="A53" s="7"/>
      <c r="B53" s="7"/>
      <c r="C53" s="7"/>
      <c r="D53" s="7">
        <v>5000</v>
      </c>
      <c r="E53" s="7"/>
      <c r="F53" s="7">
        <f t="shared" si="3"/>
        <v>5000</v>
      </c>
      <c r="G53" s="7" t="s">
        <v>465</v>
      </c>
      <c r="H53" s="7">
        <v>21</v>
      </c>
      <c r="I53" s="7">
        <v>22</v>
      </c>
      <c r="J53" s="7" t="s">
        <v>48</v>
      </c>
      <c r="K53" s="7">
        <v>3.9E-2</v>
      </c>
      <c r="L53" s="7"/>
    </row>
    <row r="54" spans="1:14" x14ac:dyDescent="0.15">
      <c r="A54" s="7"/>
      <c r="B54" s="7"/>
      <c r="C54" s="7"/>
      <c r="D54" s="7">
        <v>5000</v>
      </c>
      <c r="E54" s="7"/>
      <c r="F54" s="7">
        <f t="shared" si="3"/>
        <v>5000</v>
      </c>
      <c r="G54" s="7" t="s">
        <v>466</v>
      </c>
      <c r="H54" s="7">
        <v>21</v>
      </c>
      <c r="I54" s="7">
        <v>22</v>
      </c>
      <c r="J54" s="7" t="s">
        <v>48</v>
      </c>
      <c r="K54" s="7">
        <v>3.9E-2</v>
      </c>
      <c r="L54" s="7"/>
    </row>
    <row r="55" spans="1:14" x14ac:dyDescent="0.15">
      <c r="A55" s="7"/>
      <c r="B55" s="7"/>
      <c r="C55" s="7"/>
      <c r="D55" s="7">
        <v>5000</v>
      </c>
      <c r="E55" s="7"/>
      <c r="F55" s="7">
        <f t="shared" si="3"/>
        <v>5000</v>
      </c>
      <c r="G55" s="7" t="s">
        <v>467</v>
      </c>
      <c r="H55" s="7">
        <v>21</v>
      </c>
      <c r="I55" s="7">
        <v>22</v>
      </c>
      <c r="J55" s="7" t="s">
        <v>48</v>
      </c>
      <c r="K55" s="7">
        <v>3.9E-2</v>
      </c>
      <c r="L55" s="7"/>
    </row>
    <row r="56" spans="1:14" x14ac:dyDescent="0.15">
      <c r="A56" s="7"/>
      <c r="B56" s="7"/>
      <c r="C56" s="7"/>
      <c r="D56" s="7">
        <v>5000</v>
      </c>
      <c r="E56" s="7"/>
      <c r="F56" s="7">
        <f t="shared" si="3"/>
        <v>5000</v>
      </c>
      <c r="G56" s="7" t="s">
        <v>468</v>
      </c>
      <c r="H56" s="7">
        <v>21</v>
      </c>
      <c r="I56" s="7">
        <v>22</v>
      </c>
      <c r="J56" s="7" t="s">
        <v>48</v>
      </c>
      <c r="K56" s="7">
        <v>3.9E-2</v>
      </c>
      <c r="L56" s="7"/>
    </row>
    <row r="57" spans="1:14" x14ac:dyDescent="0.15">
      <c r="A57" s="7"/>
      <c r="B57" s="7"/>
      <c r="C57" s="7"/>
      <c r="D57" s="7">
        <v>5000</v>
      </c>
      <c r="E57" s="7"/>
      <c r="F57" s="7">
        <f t="shared" ref="F57:F67" si="4">D57+E57</f>
        <v>5000</v>
      </c>
      <c r="G57" s="7" t="s">
        <v>469</v>
      </c>
      <c r="H57" s="7">
        <v>21</v>
      </c>
      <c r="I57" s="7">
        <v>22</v>
      </c>
      <c r="J57" s="7" t="s">
        <v>48</v>
      </c>
      <c r="K57" s="7">
        <v>3.9E-2</v>
      </c>
      <c r="L57" s="7"/>
    </row>
    <row r="58" spans="1:14" x14ac:dyDescent="0.15">
      <c r="A58" s="7"/>
      <c r="B58" s="7"/>
      <c r="C58" s="7"/>
      <c r="D58" s="7">
        <v>5000</v>
      </c>
      <c r="E58" s="7"/>
      <c r="F58" s="7">
        <f t="shared" si="4"/>
        <v>5000</v>
      </c>
      <c r="G58" s="7" t="s">
        <v>470</v>
      </c>
      <c r="H58" s="7">
        <v>21</v>
      </c>
      <c r="I58" s="7">
        <v>22</v>
      </c>
      <c r="J58" s="7" t="s">
        <v>48</v>
      </c>
      <c r="K58" s="7">
        <v>3.9E-2</v>
      </c>
      <c r="L58" s="7"/>
    </row>
    <row r="59" spans="1:14" x14ac:dyDescent="0.15">
      <c r="A59" s="7"/>
      <c r="B59" s="7"/>
      <c r="C59" s="7"/>
      <c r="D59" s="7">
        <v>5000</v>
      </c>
      <c r="E59" s="7"/>
      <c r="F59" s="7">
        <f t="shared" si="4"/>
        <v>5000</v>
      </c>
      <c r="G59" s="7" t="s">
        <v>471</v>
      </c>
      <c r="H59" s="7">
        <v>21</v>
      </c>
      <c r="I59" s="7">
        <v>22</v>
      </c>
      <c r="J59" s="7" t="s">
        <v>48</v>
      </c>
      <c r="K59" s="7">
        <v>3.9E-2</v>
      </c>
      <c r="L59" s="7"/>
    </row>
    <row r="60" spans="1:14" x14ac:dyDescent="0.15">
      <c r="A60" s="7"/>
      <c r="B60" s="7"/>
      <c r="C60" s="7"/>
      <c r="D60" s="7">
        <v>5000</v>
      </c>
      <c r="E60" s="7"/>
      <c r="F60" s="7">
        <f t="shared" si="4"/>
        <v>5000</v>
      </c>
      <c r="G60" s="7" t="s">
        <v>472</v>
      </c>
      <c r="H60" s="7">
        <v>21</v>
      </c>
      <c r="I60" s="7">
        <v>22</v>
      </c>
      <c r="J60" s="7" t="s">
        <v>48</v>
      </c>
      <c r="K60" s="7">
        <v>3.9E-2</v>
      </c>
      <c r="L60" s="7"/>
    </row>
    <row r="61" spans="1:14" x14ac:dyDescent="0.15">
      <c r="A61" s="7"/>
      <c r="B61" s="7"/>
      <c r="C61" s="7"/>
      <c r="D61" s="7">
        <v>5000</v>
      </c>
      <c r="E61" s="7"/>
      <c r="F61" s="7">
        <f t="shared" si="4"/>
        <v>5000</v>
      </c>
      <c r="G61" s="7" t="s">
        <v>473</v>
      </c>
      <c r="H61" s="7">
        <v>21</v>
      </c>
      <c r="I61" s="7">
        <v>22</v>
      </c>
      <c r="J61" s="7" t="s">
        <v>48</v>
      </c>
      <c r="K61" s="7">
        <v>3.9E-2</v>
      </c>
      <c r="L61" s="7"/>
    </row>
    <row r="62" spans="1:14" x14ac:dyDescent="0.15">
      <c r="A62" s="7"/>
      <c r="B62" s="7"/>
      <c r="C62" s="7"/>
      <c r="D62" s="7">
        <v>5000</v>
      </c>
      <c r="E62" s="7"/>
      <c r="F62" s="7">
        <f t="shared" si="4"/>
        <v>5000</v>
      </c>
      <c r="G62" s="7" t="s">
        <v>474</v>
      </c>
      <c r="H62" s="7">
        <v>21</v>
      </c>
      <c r="I62" s="7">
        <v>22</v>
      </c>
      <c r="J62" s="7" t="s">
        <v>48</v>
      </c>
      <c r="K62" s="7">
        <v>3.9E-2</v>
      </c>
      <c r="L62" s="7"/>
    </row>
    <row r="63" spans="1:14" x14ac:dyDescent="0.15">
      <c r="A63" s="7"/>
      <c r="B63" s="7"/>
      <c r="C63" s="7"/>
      <c r="D63" s="7">
        <v>5000</v>
      </c>
      <c r="E63" s="7"/>
      <c r="F63" s="7">
        <f t="shared" si="4"/>
        <v>5000</v>
      </c>
      <c r="G63" s="7" t="s">
        <v>475</v>
      </c>
      <c r="H63" s="7">
        <v>21</v>
      </c>
      <c r="I63" s="7">
        <v>22</v>
      </c>
      <c r="J63" s="7" t="s">
        <v>48</v>
      </c>
      <c r="K63" s="7">
        <v>3.9E-2</v>
      </c>
      <c r="L63" s="7"/>
    </row>
    <row r="64" spans="1:14" x14ac:dyDescent="0.15">
      <c r="A64" s="7"/>
      <c r="B64" s="7"/>
      <c r="C64" s="7"/>
      <c r="D64" s="7">
        <v>5000</v>
      </c>
      <c r="E64" s="7"/>
      <c r="F64" s="7">
        <f t="shared" si="4"/>
        <v>5000</v>
      </c>
      <c r="G64" s="7" t="s">
        <v>476</v>
      </c>
      <c r="H64" s="7">
        <v>21</v>
      </c>
      <c r="I64" s="7">
        <v>22</v>
      </c>
      <c r="J64" s="7" t="s">
        <v>48</v>
      </c>
      <c r="K64" s="7">
        <v>3.9E-2</v>
      </c>
      <c r="L64" s="7"/>
    </row>
    <row r="65" spans="1:18" x14ac:dyDescent="0.15">
      <c r="A65" s="7"/>
      <c r="B65" s="7"/>
      <c r="C65" s="7"/>
      <c r="D65" s="7">
        <v>5000</v>
      </c>
      <c r="E65" s="7"/>
      <c r="F65" s="7">
        <f t="shared" si="4"/>
        <v>5000</v>
      </c>
      <c r="G65" s="7" t="s">
        <v>477</v>
      </c>
      <c r="H65" s="7">
        <v>21</v>
      </c>
      <c r="I65" s="7">
        <v>22</v>
      </c>
      <c r="J65" s="7" t="s">
        <v>48</v>
      </c>
      <c r="K65" s="7">
        <v>3.9E-2</v>
      </c>
      <c r="L65" s="7"/>
    </row>
    <row r="66" spans="1:18" x14ac:dyDescent="0.15">
      <c r="A66" s="7"/>
      <c r="B66" s="7"/>
      <c r="C66" s="7"/>
      <c r="D66" s="7">
        <v>5000</v>
      </c>
      <c r="E66" s="7"/>
      <c r="F66" s="7">
        <f t="shared" si="4"/>
        <v>5000</v>
      </c>
      <c r="G66" s="7" t="s">
        <v>478</v>
      </c>
      <c r="H66" s="7">
        <v>21</v>
      </c>
      <c r="I66" s="7">
        <v>22</v>
      </c>
      <c r="J66" s="7" t="s">
        <v>48</v>
      </c>
      <c r="K66" s="7">
        <v>3.9E-2</v>
      </c>
      <c r="L66" s="7"/>
    </row>
    <row r="67" spans="1:18" x14ac:dyDescent="0.15">
      <c r="A67" s="7"/>
      <c r="B67" s="7"/>
      <c r="C67" s="7"/>
      <c r="D67" s="7">
        <v>5000</v>
      </c>
      <c r="E67" s="7"/>
      <c r="F67" s="7">
        <f t="shared" si="4"/>
        <v>5000</v>
      </c>
      <c r="G67" s="7" t="s">
        <v>479</v>
      </c>
      <c r="H67" s="7">
        <v>21</v>
      </c>
      <c r="I67" s="7">
        <v>22</v>
      </c>
      <c r="J67" s="7" t="s">
        <v>48</v>
      </c>
      <c r="K67" s="7">
        <v>3.9E-2</v>
      </c>
      <c r="L67" s="7"/>
    </row>
    <row r="68" spans="1:18" x14ac:dyDescent="0.15">
      <c r="A68" s="7"/>
      <c r="B68" s="7"/>
      <c r="C68" s="7"/>
      <c r="D68" s="7">
        <v>4300</v>
      </c>
      <c r="E68" s="7"/>
      <c r="F68" s="7">
        <v>5000</v>
      </c>
      <c r="G68" s="7" t="s">
        <v>480</v>
      </c>
      <c r="H68" s="7">
        <v>21</v>
      </c>
      <c r="I68" s="7">
        <v>22</v>
      </c>
      <c r="J68" s="7" t="s">
        <v>48</v>
      </c>
      <c r="K68" s="7">
        <v>3.9E-2</v>
      </c>
      <c r="L68" s="7"/>
    </row>
    <row r="69" spans="1:18" x14ac:dyDescent="0.15">
      <c r="A69" s="7"/>
      <c r="B69" s="7"/>
      <c r="C69" s="7"/>
      <c r="D69" s="7"/>
      <c r="E69" s="7"/>
      <c r="F69" s="7">
        <v>1286</v>
      </c>
      <c r="G69" s="7" t="s">
        <v>481</v>
      </c>
      <c r="H69" s="7">
        <v>7</v>
      </c>
      <c r="I69" s="7">
        <v>8</v>
      </c>
      <c r="J69" s="7" t="s">
        <v>48</v>
      </c>
      <c r="K69" s="7">
        <v>3.9E-2</v>
      </c>
      <c r="L69" s="7"/>
    </row>
    <row r="70" spans="1:18" x14ac:dyDescent="0.15">
      <c r="A70" s="7" t="s">
        <v>34</v>
      </c>
      <c r="B70" s="7"/>
      <c r="C70" s="7"/>
      <c r="D70" s="7">
        <f>SUM(D49:D69)</f>
        <v>99300</v>
      </c>
      <c r="E70" s="7"/>
      <c r="F70" s="7">
        <f>SUM(F49:F69)</f>
        <v>101286</v>
      </c>
      <c r="G70" s="7"/>
      <c r="H70" s="7">
        <f>SUM(H49:H69)</f>
        <v>427</v>
      </c>
      <c r="I70" s="7">
        <f>SUM(I49:I69)</f>
        <v>448</v>
      </c>
      <c r="J70" s="7"/>
      <c r="K70" s="7">
        <f>SUM(K49:K69)</f>
        <v>0.81900000000000017</v>
      </c>
      <c r="L70" s="7"/>
      <c r="P70">
        <v>21</v>
      </c>
      <c r="Q70">
        <f>I70</f>
        <v>448</v>
      </c>
      <c r="R70">
        <f>K70</f>
        <v>0.81900000000000017</v>
      </c>
    </row>
    <row r="71" spans="1:18" x14ac:dyDescent="0.15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</row>
    <row r="72" spans="1:18" x14ac:dyDescent="0.15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</row>
    <row r="73" spans="1:18" ht="26.25" x14ac:dyDescent="0.15">
      <c r="A73" s="103" t="s">
        <v>1</v>
      </c>
      <c r="B73" s="105"/>
      <c r="C73" s="105"/>
      <c r="D73" s="105"/>
      <c r="E73" s="105"/>
      <c r="F73" s="105"/>
      <c r="G73" s="133"/>
      <c r="H73" s="105"/>
      <c r="I73" s="105"/>
      <c r="J73" s="105"/>
      <c r="K73" s="105"/>
      <c r="L73" s="1"/>
      <c r="M73" s="41"/>
      <c r="N73" s="41"/>
    </row>
    <row r="74" spans="1:18" ht="15" x14ac:dyDescent="0.15">
      <c r="A74" s="106" t="s">
        <v>2</v>
      </c>
      <c r="B74" s="106"/>
      <c r="C74" s="106"/>
      <c r="D74" s="108">
        <f ca="1">TODAY()</f>
        <v>46032</v>
      </c>
      <c r="E74" s="108"/>
      <c r="F74" s="108"/>
      <c r="G74" s="134"/>
      <c r="H74" s="108"/>
      <c r="I74" s="108"/>
      <c r="J74" s="108"/>
      <c r="K74" s="108"/>
      <c r="L74" s="1"/>
      <c r="M74" s="41"/>
      <c r="N74" s="41"/>
    </row>
    <row r="75" spans="1:18" x14ac:dyDescent="0.15">
      <c r="A75" s="109" t="s">
        <v>3</v>
      </c>
      <c r="B75" s="111"/>
      <c r="C75" s="111"/>
      <c r="D75" s="112" t="s">
        <v>651</v>
      </c>
      <c r="E75" s="112"/>
      <c r="F75" s="112"/>
      <c r="G75" s="112"/>
      <c r="H75" s="112"/>
      <c r="I75" s="112"/>
      <c r="J75" s="112"/>
      <c r="K75" s="112"/>
      <c r="L75" s="112"/>
      <c r="M75" s="74"/>
      <c r="N75" s="74"/>
    </row>
    <row r="76" spans="1:18" x14ac:dyDescent="0.15">
      <c r="A76" s="111"/>
      <c r="B76" s="111"/>
      <c r="C76" s="111"/>
      <c r="D76" s="112"/>
      <c r="E76" s="112"/>
      <c r="F76" s="112"/>
      <c r="G76" s="112"/>
      <c r="H76" s="112"/>
      <c r="I76" s="112"/>
      <c r="J76" s="112"/>
      <c r="K76" s="112"/>
      <c r="L76" s="112"/>
      <c r="M76" s="74"/>
      <c r="N76" s="74"/>
    </row>
    <row r="77" spans="1:18" ht="24.75" x14ac:dyDescent="0.15">
      <c r="A77" s="13" t="s">
        <v>17</v>
      </c>
      <c r="B77" s="14" t="s">
        <v>18</v>
      </c>
      <c r="C77" s="15" t="s">
        <v>19</v>
      </c>
      <c r="D77" s="16" t="s">
        <v>21</v>
      </c>
      <c r="E77" s="17" t="s">
        <v>22</v>
      </c>
      <c r="F77" s="17" t="s">
        <v>23</v>
      </c>
      <c r="G77" s="18" t="s">
        <v>24</v>
      </c>
      <c r="H77" s="19" t="s">
        <v>25</v>
      </c>
      <c r="I77" s="19" t="s">
        <v>26</v>
      </c>
      <c r="J77" s="19" t="s">
        <v>27</v>
      </c>
      <c r="K77" s="19" t="s">
        <v>28</v>
      </c>
      <c r="L77" s="20" t="s">
        <v>29</v>
      </c>
      <c r="M77" s="75"/>
      <c r="N77" s="75"/>
    </row>
    <row r="78" spans="1:18" ht="54" x14ac:dyDescent="0.15">
      <c r="A78" s="7" t="s">
        <v>452</v>
      </c>
      <c r="B78" s="7" t="s">
        <v>451</v>
      </c>
      <c r="C78" s="7" t="s">
        <v>482</v>
      </c>
      <c r="D78" s="7">
        <v>5000</v>
      </c>
      <c r="E78" s="7"/>
      <c r="F78" s="7">
        <f t="shared" ref="F78:F80" si="5">D78+E78</f>
        <v>5000</v>
      </c>
      <c r="G78" s="51" t="s">
        <v>90</v>
      </c>
      <c r="H78" s="7">
        <v>21</v>
      </c>
      <c r="I78" s="7">
        <v>22</v>
      </c>
      <c r="J78" s="7" t="s">
        <v>48</v>
      </c>
      <c r="K78" s="7">
        <v>3.9E-2</v>
      </c>
      <c r="L78" s="22" t="s">
        <v>483</v>
      </c>
      <c r="M78" s="62"/>
      <c r="N78" s="62"/>
    </row>
    <row r="79" spans="1:18" x14ac:dyDescent="0.15">
      <c r="A79" s="7"/>
      <c r="B79" s="7"/>
      <c r="C79" s="7"/>
      <c r="D79" s="7">
        <v>5000</v>
      </c>
      <c r="E79" s="7"/>
      <c r="F79" s="7">
        <f t="shared" si="5"/>
        <v>5000</v>
      </c>
      <c r="G79" s="7" t="s">
        <v>91</v>
      </c>
      <c r="H79" s="7">
        <v>21</v>
      </c>
      <c r="I79" s="7">
        <v>22</v>
      </c>
      <c r="J79" s="7" t="s">
        <v>48</v>
      </c>
      <c r="K79" s="7">
        <v>3.9E-2</v>
      </c>
      <c r="L79" s="7"/>
    </row>
    <row r="80" spans="1:18" x14ac:dyDescent="0.15">
      <c r="A80" s="7"/>
      <c r="B80" s="7"/>
      <c r="C80" s="7"/>
      <c r="D80" s="7">
        <v>5000</v>
      </c>
      <c r="E80" s="7"/>
      <c r="F80" s="7">
        <f t="shared" si="5"/>
        <v>5000</v>
      </c>
      <c r="G80" s="7" t="s">
        <v>92</v>
      </c>
      <c r="H80" s="7">
        <v>21</v>
      </c>
      <c r="I80" s="7">
        <v>22</v>
      </c>
      <c r="J80" s="7" t="s">
        <v>48</v>
      </c>
      <c r="K80" s="7">
        <v>3.9E-2</v>
      </c>
      <c r="L80" s="7"/>
    </row>
    <row r="81" spans="1:18" x14ac:dyDescent="0.15">
      <c r="A81" s="7"/>
      <c r="B81" s="7"/>
      <c r="C81" s="7"/>
      <c r="D81" s="7">
        <v>2542</v>
      </c>
      <c r="E81" s="7"/>
      <c r="F81" s="7">
        <v>2893</v>
      </c>
      <c r="G81" s="7" t="s">
        <v>93</v>
      </c>
      <c r="H81" s="7">
        <v>12</v>
      </c>
      <c r="I81" s="7">
        <v>13</v>
      </c>
      <c r="J81" s="7" t="s">
        <v>48</v>
      </c>
      <c r="K81" s="7">
        <v>3.9E-2</v>
      </c>
      <c r="L81" s="7"/>
    </row>
    <row r="82" spans="1:18" x14ac:dyDescent="0.15">
      <c r="A82" s="7" t="s">
        <v>34</v>
      </c>
      <c r="B82" s="7"/>
      <c r="C82" s="7"/>
      <c r="D82" s="7">
        <f>SUM(D78:D81)</f>
        <v>17542</v>
      </c>
      <c r="E82" s="7"/>
      <c r="F82" s="7">
        <f>SUM(F78:F81)</f>
        <v>17893</v>
      </c>
      <c r="G82" s="7"/>
      <c r="H82" s="7">
        <f>SUM(H78:H81)</f>
        <v>75</v>
      </c>
      <c r="I82" s="7">
        <f>SUM(I78:I81)</f>
        <v>79</v>
      </c>
      <c r="J82" s="7"/>
      <c r="K82" s="7">
        <f>SUM(K78:K81)</f>
        <v>0.156</v>
      </c>
      <c r="L82" s="7"/>
      <c r="P82">
        <v>4</v>
      </c>
      <c r="Q82">
        <f>I82</f>
        <v>79</v>
      </c>
      <c r="R82">
        <f>K82</f>
        <v>0.156</v>
      </c>
    </row>
    <row r="83" spans="1:18" x14ac:dyDescent="0.15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</row>
    <row r="84" spans="1:18" ht="26.25" x14ac:dyDescent="0.15">
      <c r="A84" s="103" t="s">
        <v>1</v>
      </c>
      <c r="B84" s="105"/>
      <c r="C84" s="105"/>
      <c r="D84" s="105"/>
      <c r="E84" s="105"/>
      <c r="F84" s="105"/>
      <c r="G84" s="133"/>
      <c r="H84" s="105"/>
      <c r="I84" s="105"/>
      <c r="J84" s="105"/>
      <c r="K84" s="105"/>
      <c r="L84" s="1"/>
      <c r="M84" s="41"/>
      <c r="N84" s="41"/>
    </row>
    <row r="85" spans="1:18" ht="15" x14ac:dyDescent="0.15">
      <c r="A85" s="106" t="s">
        <v>2</v>
      </c>
      <c r="B85" s="106"/>
      <c r="C85" s="106"/>
      <c r="D85" s="108">
        <f ca="1">TODAY()</f>
        <v>46032</v>
      </c>
      <c r="E85" s="108"/>
      <c r="F85" s="108"/>
      <c r="G85" s="134"/>
      <c r="H85" s="108"/>
      <c r="I85" s="108"/>
      <c r="J85" s="108"/>
      <c r="K85" s="108"/>
      <c r="L85" s="1"/>
      <c r="M85" s="41"/>
      <c r="N85" s="41"/>
    </row>
    <row r="86" spans="1:18" x14ac:dyDescent="0.15">
      <c r="A86" s="109" t="s">
        <v>3</v>
      </c>
      <c r="B86" s="111"/>
      <c r="C86" s="111"/>
      <c r="D86" s="112" t="s">
        <v>651</v>
      </c>
      <c r="E86" s="112"/>
      <c r="F86" s="112"/>
      <c r="G86" s="112"/>
      <c r="H86" s="112"/>
      <c r="I86" s="112"/>
      <c r="J86" s="112"/>
      <c r="K86" s="112"/>
      <c r="L86" s="112"/>
      <c r="M86" s="74"/>
      <c r="N86" s="74"/>
    </row>
    <row r="87" spans="1:18" x14ac:dyDescent="0.15">
      <c r="A87" s="111"/>
      <c r="B87" s="111"/>
      <c r="C87" s="111"/>
      <c r="D87" s="112"/>
      <c r="E87" s="112"/>
      <c r="F87" s="112"/>
      <c r="G87" s="112"/>
      <c r="H87" s="112"/>
      <c r="I87" s="112"/>
      <c r="J87" s="112"/>
      <c r="K87" s="112"/>
      <c r="L87" s="112"/>
      <c r="M87" s="74"/>
      <c r="N87" s="74"/>
    </row>
    <row r="88" spans="1:18" ht="24.75" x14ac:dyDescent="0.15">
      <c r="A88" s="13" t="s">
        <v>17</v>
      </c>
      <c r="B88" s="14" t="s">
        <v>18</v>
      </c>
      <c r="C88" s="15" t="s">
        <v>19</v>
      </c>
      <c r="D88" s="16" t="s">
        <v>21</v>
      </c>
      <c r="E88" s="17" t="s">
        <v>22</v>
      </c>
      <c r="F88" s="17" t="s">
        <v>23</v>
      </c>
      <c r="G88" s="18" t="s">
        <v>24</v>
      </c>
      <c r="H88" s="19" t="s">
        <v>25</v>
      </c>
      <c r="I88" s="19" t="s">
        <v>26</v>
      </c>
      <c r="J88" s="19" t="s">
        <v>27</v>
      </c>
      <c r="K88" s="19" t="s">
        <v>28</v>
      </c>
      <c r="L88" s="20" t="s">
        <v>29</v>
      </c>
      <c r="M88" s="75"/>
      <c r="N88" s="75"/>
    </row>
    <row r="89" spans="1:18" ht="54" x14ac:dyDescent="0.15">
      <c r="A89" s="7" t="s">
        <v>452</v>
      </c>
      <c r="B89" s="7" t="s">
        <v>451</v>
      </c>
      <c r="C89" s="7" t="s">
        <v>484</v>
      </c>
      <c r="D89" s="7">
        <v>5000</v>
      </c>
      <c r="E89" s="7"/>
      <c r="F89" s="7">
        <f t="shared" ref="F89:F93" si="6">D89+E89</f>
        <v>5000</v>
      </c>
      <c r="G89" s="51" t="s">
        <v>39</v>
      </c>
      <c r="H89" s="7">
        <v>21</v>
      </c>
      <c r="I89" s="7">
        <v>22</v>
      </c>
      <c r="J89" s="7" t="s">
        <v>48</v>
      </c>
      <c r="K89" s="7">
        <v>3.9E-2</v>
      </c>
      <c r="L89" s="22" t="s">
        <v>483</v>
      </c>
      <c r="M89" s="62"/>
      <c r="N89" s="62"/>
    </row>
    <row r="90" spans="1:18" x14ac:dyDescent="0.15">
      <c r="A90" s="7"/>
      <c r="B90" s="7"/>
      <c r="C90" s="7"/>
      <c r="D90" s="7">
        <v>5000</v>
      </c>
      <c r="E90" s="7"/>
      <c r="F90" s="7">
        <f t="shared" si="6"/>
        <v>5000</v>
      </c>
      <c r="G90" s="7" t="s">
        <v>40</v>
      </c>
      <c r="H90" s="7">
        <v>21</v>
      </c>
      <c r="I90" s="7">
        <v>22</v>
      </c>
      <c r="J90" s="7" t="s">
        <v>48</v>
      </c>
      <c r="K90" s="7">
        <v>3.9E-2</v>
      </c>
      <c r="L90" s="7"/>
    </row>
    <row r="91" spans="1:18" x14ac:dyDescent="0.15">
      <c r="A91" s="7"/>
      <c r="B91" s="7"/>
      <c r="C91" s="7"/>
      <c r="D91" s="7">
        <v>5000</v>
      </c>
      <c r="E91" s="7"/>
      <c r="F91" s="7">
        <f t="shared" si="6"/>
        <v>5000</v>
      </c>
      <c r="G91" s="7" t="s">
        <v>41</v>
      </c>
      <c r="H91" s="7">
        <v>21</v>
      </c>
      <c r="I91" s="7">
        <v>22</v>
      </c>
      <c r="J91" s="7" t="s">
        <v>48</v>
      </c>
      <c r="K91" s="7">
        <v>3.9E-2</v>
      </c>
      <c r="L91" s="7"/>
    </row>
    <row r="92" spans="1:18" x14ac:dyDescent="0.15">
      <c r="A92" s="7"/>
      <c r="B92" s="7"/>
      <c r="C92" s="7"/>
      <c r="D92" s="7">
        <v>5000</v>
      </c>
      <c r="E92" s="7"/>
      <c r="F92" s="7">
        <f t="shared" si="6"/>
        <v>5000</v>
      </c>
      <c r="G92" s="7" t="s">
        <v>42</v>
      </c>
      <c r="H92" s="7">
        <v>21</v>
      </c>
      <c r="I92" s="7">
        <v>22</v>
      </c>
      <c r="J92" s="7" t="s">
        <v>48</v>
      </c>
      <c r="K92" s="7">
        <v>3.9E-2</v>
      </c>
      <c r="L92" s="7"/>
    </row>
    <row r="93" spans="1:18" x14ac:dyDescent="0.15">
      <c r="A93" s="7"/>
      <c r="B93" s="7"/>
      <c r="C93" s="7"/>
      <c r="D93" s="7">
        <v>5000</v>
      </c>
      <c r="E93" s="7"/>
      <c r="F93" s="7">
        <f t="shared" si="6"/>
        <v>5000</v>
      </c>
      <c r="G93" s="7" t="s">
        <v>43</v>
      </c>
      <c r="H93" s="7">
        <v>21</v>
      </c>
      <c r="I93" s="7">
        <v>22</v>
      </c>
      <c r="J93" s="7" t="s">
        <v>48</v>
      </c>
      <c r="K93" s="7">
        <v>3.9E-2</v>
      </c>
      <c r="L93" s="7"/>
    </row>
    <row r="94" spans="1:18" x14ac:dyDescent="0.15">
      <c r="A94" s="7"/>
      <c r="B94" s="7"/>
      <c r="C94" s="7"/>
      <c r="D94" s="7">
        <v>4840</v>
      </c>
      <c r="E94" s="7"/>
      <c r="F94" s="7">
        <v>5000</v>
      </c>
      <c r="G94" s="7" t="s">
        <v>44</v>
      </c>
      <c r="H94" s="7">
        <v>21</v>
      </c>
      <c r="I94" s="7">
        <v>22</v>
      </c>
      <c r="J94" s="7" t="s">
        <v>48</v>
      </c>
      <c r="K94" s="7">
        <v>3.9E-2</v>
      </c>
      <c r="L94" s="7"/>
    </row>
    <row r="95" spans="1:18" x14ac:dyDescent="0.15">
      <c r="A95" s="7"/>
      <c r="B95" s="7"/>
      <c r="C95" s="7"/>
      <c r="D95" s="7"/>
      <c r="E95" s="7"/>
      <c r="F95" s="7">
        <v>437</v>
      </c>
      <c r="G95" s="7" t="s">
        <v>45</v>
      </c>
      <c r="H95" s="7">
        <v>6</v>
      </c>
      <c r="I95" s="7">
        <v>7</v>
      </c>
      <c r="J95" s="7" t="s">
        <v>48</v>
      </c>
      <c r="K95" s="7">
        <v>3.9E-2</v>
      </c>
      <c r="L95" s="7"/>
    </row>
    <row r="96" spans="1:18" x14ac:dyDescent="0.15">
      <c r="A96" s="7" t="s">
        <v>34</v>
      </c>
      <c r="B96" s="7"/>
      <c r="C96" s="7"/>
      <c r="D96" s="7">
        <f>SUM(D89:D95)</f>
        <v>29840</v>
      </c>
      <c r="E96" s="7"/>
      <c r="F96" s="7">
        <f>SUM(F89:F95)</f>
        <v>30437</v>
      </c>
      <c r="G96" s="7"/>
      <c r="H96" s="7">
        <f>SUM(H89:H95)</f>
        <v>132</v>
      </c>
      <c r="I96" s="7">
        <f>SUM(I89:I95)</f>
        <v>139</v>
      </c>
      <c r="J96" s="7"/>
      <c r="K96" s="7">
        <f>SUM(K89:K95)</f>
        <v>0.27300000000000002</v>
      </c>
      <c r="L96" s="7"/>
      <c r="P96">
        <v>7</v>
      </c>
      <c r="Q96">
        <f>I96</f>
        <v>139</v>
      </c>
      <c r="R96">
        <f>K96</f>
        <v>0.27300000000000002</v>
      </c>
    </row>
    <row r="97" spans="1:18" x14ac:dyDescent="0.15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</row>
    <row r="98" spans="1:18" ht="26.25" x14ac:dyDescent="0.15">
      <c r="A98" s="103" t="s">
        <v>1</v>
      </c>
      <c r="B98" s="105"/>
      <c r="C98" s="105"/>
      <c r="D98" s="105"/>
      <c r="E98" s="105"/>
      <c r="F98" s="105"/>
      <c r="G98" s="133"/>
      <c r="H98" s="105"/>
      <c r="I98" s="105"/>
      <c r="J98" s="105"/>
      <c r="K98" s="105"/>
      <c r="L98" s="1"/>
      <c r="M98" s="41"/>
      <c r="N98" s="41"/>
    </row>
    <row r="99" spans="1:18" ht="15" x14ac:dyDescent="0.15">
      <c r="A99" s="106" t="s">
        <v>2</v>
      </c>
      <c r="B99" s="106"/>
      <c r="C99" s="106"/>
      <c r="D99" s="108">
        <f ca="1">TODAY()</f>
        <v>46032</v>
      </c>
      <c r="E99" s="108"/>
      <c r="F99" s="108"/>
      <c r="G99" s="134"/>
      <c r="H99" s="108"/>
      <c r="I99" s="108"/>
      <c r="J99" s="108"/>
      <c r="K99" s="108"/>
      <c r="L99" s="1"/>
      <c r="M99" s="41"/>
      <c r="N99" s="41"/>
    </row>
    <row r="100" spans="1:18" x14ac:dyDescent="0.15">
      <c r="A100" s="109" t="s">
        <v>3</v>
      </c>
      <c r="B100" s="111"/>
      <c r="C100" s="111"/>
      <c r="D100" s="112" t="s">
        <v>651</v>
      </c>
      <c r="E100" s="112"/>
      <c r="F100" s="112"/>
      <c r="G100" s="112"/>
      <c r="H100" s="112"/>
      <c r="I100" s="112"/>
      <c r="J100" s="112"/>
      <c r="K100" s="112"/>
      <c r="L100" s="112"/>
      <c r="M100" s="74"/>
      <c r="N100" s="74"/>
    </row>
    <row r="101" spans="1:18" x14ac:dyDescent="0.15">
      <c r="A101" s="111"/>
      <c r="B101" s="111"/>
      <c r="C101" s="111"/>
      <c r="D101" s="112"/>
      <c r="E101" s="112"/>
      <c r="F101" s="112"/>
      <c r="G101" s="112"/>
      <c r="H101" s="112"/>
      <c r="I101" s="112"/>
      <c r="J101" s="112"/>
      <c r="K101" s="112"/>
      <c r="L101" s="112"/>
      <c r="M101" s="74"/>
      <c r="N101" s="74"/>
    </row>
    <row r="102" spans="1:18" ht="24.75" x14ac:dyDescent="0.15">
      <c r="A102" s="13" t="s">
        <v>17</v>
      </c>
      <c r="B102" s="14" t="s">
        <v>18</v>
      </c>
      <c r="C102" s="15" t="s">
        <v>19</v>
      </c>
      <c r="D102" s="16" t="s">
        <v>21</v>
      </c>
      <c r="E102" s="17" t="s">
        <v>22</v>
      </c>
      <c r="F102" s="17" t="s">
        <v>23</v>
      </c>
      <c r="G102" s="18" t="s">
        <v>24</v>
      </c>
      <c r="H102" s="19" t="s">
        <v>25</v>
      </c>
      <c r="I102" s="19" t="s">
        <v>26</v>
      </c>
      <c r="J102" s="19" t="s">
        <v>27</v>
      </c>
      <c r="K102" s="19" t="s">
        <v>28</v>
      </c>
      <c r="L102" s="20" t="s">
        <v>29</v>
      </c>
      <c r="M102" s="75"/>
      <c r="N102" s="75"/>
    </row>
    <row r="103" spans="1:18" x14ac:dyDescent="0.15">
      <c r="A103" s="7" t="s">
        <v>452</v>
      </c>
      <c r="B103" s="7" t="s">
        <v>103</v>
      </c>
      <c r="C103" s="7" t="s">
        <v>485</v>
      </c>
      <c r="D103" s="7">
        <v>6300</v>
      </c>
      <c r="E103" s="7"/>
      <c r="F103" s="7">
        <f t="shared" ref="F103:F110" si="7">D103+E103</f>
        <v>6300</v>
      </c>
      <c r="G103" s="51" t="s">
        <v>50</v>
      </c>
      <c r="H103" s="7">
        <v>21</v>
      </c>
      <c r="I103" s="7">
        <v>22</v>
      </c>
      <c r="J103" s="7" t="s">
        <v>48</v>
      </c>
      <c r="K103" s="7">
        <v>3.9E-2</v>
      </c>
      <c r="L103" s="22" t="s">
        <v>486</v>
      </c>
      <c r="M103" s="62"/>
      <c r="N103" s="62"/>
    </row>
    <row r="104" spans="1:18" x14ac:dyDescent="0.15">
      <c r="A104" s="7"/>
      <c r="B104" s="7"/>
      <c r="C104" s="7"/>
      <c r="D104" s="7">
        <v>6300</v>
      </c>
      <c r="E104" s="7"/>
      <c r="F104" s="7">
        <f t="shared" si="7"/>
        <v>6300</v>
      </c>
      <c r="G104" s="7" t="s">
        <v>51</v>
      </c>
      <c r="H104" s="7">
        <v>21</v>
      </c>
      <c r="I104" s="7">
        <v>22</v>
      </c>
      <c r="J104" s="7" t="s">
        <v>48</v>
      </c>
      <c r="K104" s="7">
        <v>3.9E-2</v>
      </c>
      <c r="L104" s="7"/>
    </row>
    <row r="105" spans="1:18" x14ac:dyDescent="0.15">
      <c r="A105" s="7"/>
      <c r="B105" s="7"/>
      <c r="C105" s="7"/>
      <c r="D105" s="7">
        <v>6300</v>
      </c>
      <c r="E105" s="7"/>
      <c r="F105" s="7">
        <f t="shared" si="7"/>
        <v>6300</v>
      </c>
      <c r="G105" s="7" t="s">
        <v>52</v>
      </c>
      <c r="H105" s="7">
        <v>21</v>
      </c>
      <c r="I105" s="7">
        <v>22</v>
      </c>
      <c r="J105" s="7" t="s">
        <v>48</v>
      </c>
      <c r="K105" s="7">
        <v>3.9E-2</v>
      </c>
      <c r="L105" s="7"/>
    </row>
    <row r="106" spans="1:18" x14ac:dyDescent="0.15">
      <c r="A106" s="7"/>
      <c r="B106" s="7"/>
      <c r="C106" s="7"/>
      <c r="D106" s="7">
        <v>6300</v>
      </c>
      <c r="E106" s="7"/>
      <c r="F106" s="7">
        <f t="shared" si="7"/>
        <v>6300</v>
      </c>
      <c r="G106" s="7" t="s">
        <v>53</v>
      </c>
      <c r="H106" s="7">
        <v>21</v>
      </c>
      <c r="I106" s="7">
        <v>22</v>
      </c>
      <c r="J106" s="7" t="s">
        <v>48</v>
      </c>
      <c r="K106" s="7">
        <v>3.9E-2</v>
      </c>
      <c r="L106" s="7"/>
    </row>
    <row r="107" spans="1:18" x14ac:dyDescent="0.15">
      <c r="A107" s="7"/>
      <c r="B107" s="7"/>
      <c r="C107" s="7"/>
      <c r="D107" s="7">
        <v>6300</v>
      </c>
      <c r="E107" s="7"/>
      <c r="F107" s="7">
        <f t="shared" si="7"/>
        <v>6300</v>
      </c>
      <c r="G107" s="7" t="s">
        <v>54</v>
      </c>
      <c r="H107" s="7">
        <v>21</v>
      </c>
      <c r="I107" s="7">
        <v>22</v>
      </c>
      <c r="J107" s="7" t="s">
        <v>48</v>
      </c>
      <c r="K107" s="7">
        <v>3.9E-2</v>
      </c>
      <c r="L107" s="7"/>
    </row>
    <row r="108" spans="1:18" x14ac:dyDescent="0.15">
      <c r="A108" s="7"/>
      <c r="B108" s="7"/>
      <c r="C108" s="7"/>
      <c r="D108" s="7">
        <v>6300</v>
      </c>
      <c r="E108" s="7"/>
      <c r="F108" s="7">
        <f t="shared" si="7"/>
        <v>6300</v>
      </c>
      <c r="G108" s="7" t="s">
        <v>55</v>
      </c>
      <c r="H108" s="7">
        <v>21</v>
      </c>
      <c r="I108" s="7">
        <v>22</v>
      </c>
      <c r="J108" s="7" t="s">
        <v>48</v>
      </c>
      <c r="K108" s="7">
        <v>3.9E-2</v>
      </c>
      <c r="L108" s="7"/>
    </row>
    <row r="109" spans="1:18" x14ac:dyDescent="0.15">
      <c r="A109" s="7"/>
      <c r="B109" s="7"/>
      <c r="C109" s="7"/>
      <c r="D109" s="7">
        <v>6300</v>
      </c>
      <c r="E109" s="7"/>
      <c r="F109" s="7">
        <f t="shared" si="7"/>
        <v>6300</v>
      </c>
      <c r="G109" s="7" t="s">
        <v>56</v>
      </c>
      <c r="H109" s="7">
        <v>21</v>
      </c>
      <c r="I109" s="7">
        <v>22</v>
      </c>
      <c r="J109" s="7" t="s">
        <v>48</v>
      </c>
      <c r="K109" s="7">
        <v>3.9E-2</v>
      </c>
      <c r="L109" s="7"/>
    </row>
    <row r="110" spans="1:18" x14ac:dyDescent="0.15">
      <c r="A110" s="7"/>
      <c r="B110" s="7"/>
      <c r="C110" s="7"/>
      <c r="D110" s="7">
        <v>6300</v>
      </c>
      <c r="E110" s="7"/>
      <c r="F110" s="7">
        <f t="shared" si="7"/>
        <v>6300</v>
      </c>
      <c r="G110" s="7" t="s">
        <v>57</v>
      </c>
      <c r="H110" s="7">
        <v>21</v>
      </c>
      <c r="I110" s="7">
        <v>22</v>
      </c>
      <c r="J110" s="7" t="s">
        <v>48</v>
      </c>
      <c r="K110" s="7">
        <v>3.9E-2</v>
      </c>
      <c r="L110" s="7"/>
    </row>
    <row r="111" spans="1:18" x14ac:dyDescent="0.15">
      <c r="A111" s="7"/>
      <c r="B111" s="7"/>
      <c r="C111" s="7"/>
      <c r="D111" s="7">
        <v>880</v>
      </c>
      <c r="E111" s="7"/>
      <c r="F111" s="7">
        <v>1906</v>
      </c>
      <c r="G111" s="7" t="s">
        <v>58</v>
      </c>
      <c r="H111" s="7">
        <v>8</v>
      </c>
      <c r="I111" s="7">
        <v>9</v>
      </c>
      <c r="J111" s="7" t="s">
        <v>48</v>
      </c>
      <c r="K111" s="7">
        <v>3.9E-2</v>
      </c>
      <c r="L111" s="7"/>
    </row>
    <row r="112" spans="1:18" x14ac:dyDescent="0.15">
      <c r="A112" s="7" t="s">
        <v>34</v>
      </c>
      <c r="B112" s="7"/>
      <c r="C112" s="7"/>
      <c r="D112" s="7">
        <f>SUM(D103:D111)</f>
        <v>51280</v>
      </c>
      <c r="E112" s="7"/>
      <c r="F112" s="7">
        <f>SUM(F103:F111)</f>
        <v>52306</v>
      </c>
      <c r="G112" s="7"/>
      <c r="H112" s="7">
        <f>SUM(H103:H111)</f>
        <v>176</v>
      </c>
      <c r="I112" s="7">
        <f>SUM(I103:I111)</f>
        <v>185</v>
      </c>
      <c r="J112" s="7"/>
      <c r="K112" s="7">
        <f>SUM(K103:K111)</f>
        <v>0.35099999999999998</v>
      </c>
      <c r="L112" s="7"/>
      <c r="P112">
        <v>9</v>
      </c>
      <c r="Q112">
        <f>I112</f>
        <v>185</v>
      </c>
      <c r="R112">
        <f>K112</f>
        <v>0.35099999999999998</v>
      </c>
    </row>
  </sheetData>
  <mergeCells count="40">
    <mergeCell ref="A1:K1"/>
    <mergeCell ref="A2:C2"/>
    <mergeCell ref="D2:K2"/>
    <mergeCell ref="A9:K9"/>
    <mergeCell ref="A10:C10"/>
    <mergeCell ref="D10:K10"/>
    <mergeCell ref="A3:C4"/>
    <mergeCell ref="D3:L4"/>
    <mergeCell ref="A44:K44"/>
    <mergeCell ref="A45:C45"/>
    <mergeCell ref="D45:K45"/>
    <mergeCell ref="A73:K73"/>
    <mergeCell ref="A74:C74"/>
    <mergeCell ref="D74:K74"/>
    <mergeCell ref="A46:C47"/>
    <mergeCell ref="D46:L47"/>
    <mergeCell ref="A11:C12"/>
    <mergeCell ref="D11:L12"/>
    <mergeCell ref="A20:C21"/>
    <mergeCell ref="D20:L21"/>
    <mergeCell ref="A29:C30"/>
    <mergeCell ref="D29:L30"/>
    <mergeCell ref="A18:K18"/>
    <mergeCell ref="A19:C19"/>
    <mergeCell ref="D19:K19"/>
    <mergeCell ref="A27:K27"/>
    <mergeCell ref="A28:C28"/>
    <mergeCell ref="D28:K28"/>
    <mergeCell ref="A75:C76"/>
    <mergeCell ref="D75:L76"/>
    <mergeCell ref="A86:C87"/>
    <mergeCell ref="D86:L87"/>
    <mergeCell ref="A100:C101"/>
    <mergeCell ref="D100:L101"/>
    <mergeCell ref="A84:K84"/>
    <mergeCell ref="A85:C85"/>
    <mergeCell ref="D85:K85"/>
    <mergeCell ref="A98:K98"/>
    <mergeCell ref="A99:C99"/>
    <mergeCell ref="D99:K99"/>
  </mergeCells>
  <phoneticPr fontId="29" type="noConversion"/>
  <pageMargins left="0.75" right="0.75" top="1" bottom="1" header="0.5" footer="0.5"/>
  <pageSetup paperSize="9" scale="87"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pageSetUpPr fitToPage="1"/>
  </sheetPr>
  <dimension ref="A1:L355"/>
  <sheetViews>
    <sheetView topLeftCell="A332" workbookViewId="0">
      <selection activeCell="L371" sqref="L371"/>
    </sheetView>
  </sheetViews>
  <sheetFormatPr defaultColWidth="9" defaultRowHeight="13.5" x14ac:dyDescent="0.15"/>
  <cols>
    <col min="1" max="1" width="10.375" customWidth="1"/>
    <col min="2" max="2" width="20.125" customWidth="1"/>
    <col min="3" max="3" width="9.375" customWidth="1"/>
    <col min="12" max="12" width="19" customWidth="1"/>
  </cols>
  <sheetData>
    <row r="1" spans="1:12" ht="26.25" x14ac:dyDescent="0.15">
      <c r="A1" s="121" t="s">
        <v>1</v>
      </c>
      <c r="B1" s="122"/>
      <c r="C1" s="122"/>
      <c r="D1" s="122"/>
      <c r="E1" s="122"/>
      <c r="F1" s="122"/>
      <c r="G1" s="123"/>
      <c r="H1" s="122"/>
      <c r="I1" s="122"/>
      <c r="J1" s="122"/>
      <c r="K1" s="122"/>
      <c r="L1" s="27"/>
    </row>
    <row r="2" spans="1:12" ht="15" x14ac:dyDescent="0.15">
      <c r="A2" s="124" t="s">
        <v>2</v>
      </c>
      <c r="B2" s="124"/>
      <c r="C2" s="124"/>
      <c r="D2" s="125">
        <v>45784</v>
      </c>
      <c r="E2" s="125"/>
      <c r="F2" s="125"/>
      <c r="G2" s="126"/>
      <c r="H2" s="125"/>
      <c r="I2" s="125"/>
      <c r="J2" s="125"/>
      <c r="K2" s="125"/>
      <c r="L2" s="27"/>
    </row>
    <row r="3" spans="1:12" x14ac:dyDescent="0.15">
      <c r="A3" s="113" t="s">
        <v>3</v>
      </c>
      <c r="B3" s="114"/>
      <c r="C3" s="114"/>
      <c r="D3" s="115"/>
      <c r="E3" s="116"/>
      <c r="F3" s="116"/>
      <c r="G3" s="116"/>
      <c r="H3" s="116"/>
      <c r="I3" s="116"/>
      <c r="J3" s="116"/>
      <c r="K3" s="116"/>
      <c r="L3" s="116"/>
    </row>
    <row r="4" spans="1:12" x14ac:dyDescent="0.15">
      <c r="A4" s="114"/>
      <c r="B4" s="114"/>
      <c r="C4" s="114"/>
      <c r="D4" s="115"/>
      <c r="E4" s="116"/>
      <c r="F4" s="116"/>
      <c r="G4" s="116"/>
      <c r="H4" s="116"/>
      <c r="I4" s="116"/>
      <c r="J4" s="116"/>
      <c r="K4" s="116"/>
      <c r="L4" s="116"/>
    </row>
    <row r="5" spans="1:12" ht="24.75" x14ac:dyDescent="0.15">
      <c r="A5" s="28" t="s">
        <v>17</v>
      </c>
      <c r="B5" s="29" t="s">
        <v>18</v>
      </c>
      <c r="C5" s="30" t="s">
        <v>19</v>
      </c>
      <c r="D5" s="31" t="s">
        <v>21</v>
      </c>
      <c r="E5" s="32" t="s">
        <v>22</v>
      </c>
      <c r="F5" s="32" t="s">
        <v>23</v>
      </c>
      <c r="G5" s="33" t="s">
        <v>46</v>
      </c>
      <c r="H5" s="34" t="s">
        <v>25</v>
      </c>
      <c r="I5" s="34" t="s">
        <v>26</v>
      </c>
      <c r="J5" s="34" t="s">
        <v>27</v>
      </c>
      <c r="K5" s="34" t="s">
        <v>28</v>
      </c>
      <c r="L5" s="35" t="s">
        <v>29</v>
      </c>
    </row>
    <row r="6" spans="1:12" ht="27" x14ac:dyDescent="0.15">
      <c r="A6" s="36" t="s">
        <v>487</v>
      </c>
      <c r="B6" s="36" t="s">
        <v>104</v>
      </c>
      <c r="C6" s="37" t="s">
        <v>488</v>
      </c>
      <c r="D6" s="36">
        <v>5000</v>
      </c>
      <c r="E6" s="36"/>
      <c r="F6" s="36">
        <f>D6+E6</f>
        <v>5000</v>
      </c>
      <c r="G6" s="38" t="s">
        <v>47</v>
      </c>
      <c r="H6" s="36">
        <v>21</v>
      </c>
      <c r="I6" s="36">
        <v>22</v>
      </c>
      <c r="J6" s="36" t="s">
        <v>48</v>
      </c>
      <c r="K6" s="36">
        <v>3.9E-2</v>
      </c>
      <c r="L6" s="39" t="s">
        <v>489</v>
      </c>
    </row>
    <row r="7" spans="1:12" x14ac:dyDescent="0.15">
      <c r="A7" s="40"/>
      <c r="B7" s="40"/>
      <c r="C7" s="40"/>
      <c r="D7" s="36">
        <v>539</v>
      </c>
      <c r="E7" s="36"/>
      <c r="F7" s="36">
        <f>D7+E7</f>
        <v>539</v>
      </c>
      <c r="G7" s="36" t="s">
        <v>49</v>
      </c>
      <c r="H7" s="36">
        <v>7</v>
      </c>
      <c r="I7" s="36">
        <v>8</v>
      </c>
      <c r="J7" s="36" t="s">
        <v>48</v>
      </c>
      <c r="K7" s="36">
        <v>3.9E-2</v>
      </c>
      <c r="L7" s="36"/>
    </row>
    <row r="8" spans="1:12" x14ac:dyDescent="0.15">
      <c r="A8" s="40" t="s">
        <v>34</v>
      </c>
      <c r="B8" s="40"/>
      <c r="C8" s="40"/>
      <c r="D8" s="40">
        <f>SUM(D6:D7)</f>
        <v>5539</v>
      </c>
      <c r="E8" s="40"/>
      <c r="F8" s="40">
        <f>SUM(F6:F7)</f>
        <v>5539</v>
      </c>
      <c r="G8" s="40"/>
      <c r="H8" s="40">
        <f>SUM(H6:H7)</f>
        <v>28</v>
      </c>
      <c r="I8" s="40">
        <f>SUM(I6:I7)</f>
        <v>30</v>
      </c>
      <c r="J8" s="40"/>
      <c r="K8" s="40">
        <f>SUM(K6:K7)</f>
        <v>7.8E-2</v>
      </c>
      <c r="L8" s="40"/>
    </row>
    <row r="10" spans="1:12" ht="26.25" x14ac:dyDescent="0.15">
      <c r="A10" s="121" t="s">
        <v>1</v>
      </c>
      <c r="B10" s="122"/>
      <c r="C10" s="122"/>
      <c r="D10" s="122"/>
      <c r="E10" s="122"/>
      <c r="F10" s="122"/>
      <c r="G10" s="123"/>
      <c r="H10" s="122"/>
      <c r="I10" s="122"/>
      <c r="J10" s="122"/>
      <c r="K10" s="122"/>
      <c r="L10" s="27"/>
    </row>
    <row r="11" spans="1:12" ht="15" x14ac:dyDescent="0.15">
      <c r="A11" s="124" t="s">
        <v>2</v>
      </c>
      <c r="B11" s="124"/>
      <c r="C11" s="124"/>
      <c r="D11" s="125">
        <v>45784</v>
      </c>
      <c r="E11" s="125"/>
      <c r="F11" s="125"/>
      <c r="G11" s="126"/>
      <c r="H11" s="125"/>
      <c r="I11" s="125"/>
      <c r="J11" s="125"/>
      <c r="K11" s="125"/>
      <c r="L11" s="27"/>
    </row>
    <row r="12" spans="1:12" x14ac:dyDescent="0.15">
      <c r="A12" s="113" t="s">
        <v>3</v>
      </c>
      <c r="B12" s="114"/>
      <c r="C12" s="114"/>
      <c r="D12" s="115"/>
      <c r="E12" s="116"/>
      <c r="F12" s="116"/>
      <c r="G12" s="116"/>
      <c r="H12" s="116"/>
      <c r="I12" s="116"/>
      <c r="J12" s="116"/>
      <c r="K12" s="116"/>
      <c r="L12" s="116"/>
    </row>
    <row r="13" spans="1:12" x14ac:dyDescent="0.15">
      <c r="A13" s="114"/>
      <c r="B13" s="114"/>
      <c r="C13" s="114"/>
      <c r="D13" s="115"/>
      <c r="E13" s="116"/>
      <c r="F13" s="116"/>
      <c r="G13" s="116"/>
      <c r="H13" s="116"/>
      <c r="I13" s="116"/>
      <c r="J13" s="116"/>
      <c r="K13" s="116"/>
      <c r="L13" s="116"/>
    </row>
    <row r="14" spans="1:12" ht="24.75" x14ac:dyDescent="0.15">
      <c r="A14" s="28" t="s">
        <v>17</v>
      </c>
      <c r="B14" s="29" t="s">
        <v>18</v>
      </c>
      <c r="C14" s="30" t="s">
        <v>19</v>
      </c>
      <c r="D14" s="31" t="s">
        <v>21</v>
      </c>
      <c r="E14" s="32" t="s">
        <v>22</v>
      </c>
      <c r="F14" s="32" t="s">
        <v>23</v>
      </c>
      <c r="G14" s="33" t="s">
        <v>46</v>
      </c>
      <c r="H14" s="34" t="s">
        <v>25</v>
      </c>
      <c r="I14" s="34" t="s">
        <v>26</v>
      </c>
      <c r="J14" s="34" t="s">
        <v>27</v>
      </c>
      <c r="K14" s="34" t="s">
        <v>28</v>
      </c>
      <c r="L14" s="35" t="s">
        <v>29</v>
      </c>
    </row>
    <row r="15" spans="1:12" ht="27" x14ac:dyDescent="0.15">
      <c r="A15" s="36" t="s">
        <v>487</v>
      </c>
      <c r="B15" s="36" t="s">
        <v>104</v>
      </c>
      <c r="C15" s="37" t="s">
        <v>488</v>
      </c>
      <c r="D15" s="36">
        <v>5000</v>
      </c>
      <c r="E15" s="36"/>
      <c r="F15" s="36">
        <f>D15+E15</f>
        <v>5000</v>
      </c>
      <c r="G15" s="38" t="s">
        <v>47</v>
      </c>
      <c r="H15" s="36">
        <v>21</v>
      </c>
      <c r="I15" s="36">
        <v>22</v>
      </c>
      <c r="J15" s="36" t="s">
        <v>48</v>
      </c>
      <c r="K15" s="36">
        <v>3.9E-2</v>
      </c>
      <c r="L15" s="39" t="s">
        <v>490</v>
      </c>
    </row>
    <row r="16" spans="1:12" x14ac:dyDescent="0.15">
      <c r="A16" s="40"/>
      <c r="B16" s="40"/>
      <c r="C16" s="40"/>
      <c r="D16" s="36">
        <v>763</v>
      </c>
      <c r="E16" s="36"/>
      <c r="F16" s="36">
        <f>D16+E16</f>
        <v>763</v>
      </c>
      <c r="G16" s="36" t="s">
        <v>49</v>
      </c>
      <c r="H16" s="36">
        <v>7</v>
      </c>
      <c r="I16" s="36">
        <v>8</v>
      </c>
      <c r="J16" s="36" t="s">
        <v>48</v>
      </c>
      <c r="K16" s="36">
        <v>3.9E-2</v>
      </c>
      <c r="L16" s="36"/>
    </row>
    <row r="17" spans="1:12" x14ac:dyDescent="0.15">
      <c r="A17" s="40" t="s">
        <v>34</v>
      </c>
      <c r="B17" s="40"/>
      <c r="C17" s="40"/>
      <c r="D17" s="40">
        <f>SUM(D15:D16)</f>
        <v>5763</v>
      </c>
      <c r="E17" s="40"/>
      <c r="F17" s="40">
        <f>SUM(F15:F16)</f>
        <v>5763</v>
      </c>
      <c r="G17" s="40"/>
      <c r="H17" s="40">
        <f>SUM(H15:H16)</f>
        <v>28</v>
      </c>
      <c r="I17" s="40">
        <f>SUM(I15:I16)</f>
        <v>30</v>
      </c>
      <c r="J17" s="40"/>
      <c r="K17" s="40">
        <f>SUM(K15:K16)</f>
        <v>7.8E-2</v>
      </c>
      <c r="L17" s="40"/>
    </row>
    <row r="19" spans="1:12" ht="26.25" x14ac:dyDescent="0.15">
      <c r="A19" s="121" t="s">
        <v>1</v>
      </c>
      <c r="B19" s="122"/>
      <c r="C19" s="122"/>
      <c r="D19" s="122"/>
      <c r="E19" s="122"/>
      <c r="F19" s="122"/>
      <c r="G19" s="123"/>
      <c r="H19" s="122"/>
      <c r="I19" s="122"/>
      <c r="J19" s="122"/>
      <c r="K19" s="122"/>
      <c r="L19" s="27"/>
    </row>
    <row r="20" spans="1:12" ht="15" x14ac:dyDescent="0.15">
      <c r="A20" s="124" t="s">
        <v>2</v>
      </c>
      <c r="B20" s="124"/>
      <c r="C20" s="124"/>
      <c r="D20" s="125">
        <v>45784</v>
      </c>
      <c r="E20" s="125"/>
      <c r="F20" s="125"/>
      <c r="G20" s="126"/>
      <c r="H20" s="125"/>
      <c r="I20" s="125"/>
      <c r="J20" s="125"/>
      <c r="K20" s="125"/>
      <c r="L20" s="27"/>
    </row>
    <row r="21" spans="1:12" x14ac:dyDescent="0.15">
      <c r="A21" s="113" t="s">
        <v>3</v>
      </c>
      <c r="B21" s="114"/>
      <c r="C21" s="114"/>
      <c r="D21" s="115"/>
      <c r="E21" s="116"/>
      <c r="F21" s="116"/>
      <c r="G21" s="116"/>
      <c r="H21" s="116"/>
      <c r="I21" s="116"/>
      <c r="J21" s="116"/>
      <c r="K21" s="116"/>
      <c r="L21" s="116"/>
    </row>
    <row r="22" spans="1:12" x14ac:dyDescent="0.15">
      <c r="A22" s="114"/>
      <c r="B22" s="114"/>
      <c r="C22" s="114"/>
      <c r="D22" s="115"/>
      <c r="E22" s="116"/>
      <c r="F22" s="116"/>
      <c r="G22" s="116"/>
      <c r="H22" s="116"/>
      <c r="I22" s="116"/>
      <c r="J22" s="116"/>
      <c r="K22" s="116"/>
      <c r="L22" s="116"/>
    </row>
    <row r="23" spans="1:12" ht="24.75" x14ac:dyDescent="0.15">
      <c r="A23" s="28" t="s">
        <v>17</v>
      </c>
      <c r="B23" s="29" t="s">
        <v>18</v>
      </c>
      <c r="C23" s="30" t="s">
        <v>19</v>
      </c>
      <c r="D23" s="31" t="s">
        <v>21</v>
      </c>
      <c r="E23" s="32" t="s">
        <v>22</v>
      </c>
      <c r="F23" s="32" t="s">
        <v>23</v>
      </c>
      <c r="G23" s="33" t="s">
        <v>46</v>
      </c>
      <c r="H23" s="34" t="s">
        <v>25</v>
      </c>
      <c r="I23" s="34" t="s">
        <v>26</v>
      </c>
      <c r="J23" s="34" t="s">
        <v>27</v>
      </c>
      <c r="K23" s="34" t="s">
        <v>28</v>
      </c>
      <c r="L23" s="35" t="s">
        <v>29</v>
      </c>
    </row>
    <row r="24" spans="1:12" ht="27" x14ac:dyDescent="0.15">
      <c r="A24" s="36" t="s">
        <v>487</v>
      </c>
      <c r="B24" s="36" t="s">
        <v>105</v>
      </c>
      <c r="C24" s="37" t="s">
        <v>488</v>
      </c>
      <c r="D24" s="36">
        <v>2500</v>
      </c>
      <c r="E24" s="36"/>
      <c r="F24" s="36">
        <f t="shared" ref="F24:F26" si="0">D24+E24</f>
        <v>2500</v>
      </c>
      <c r="G24" s="38" t="s">
        <v>87</v>
      </c>
      <c r="H24" s="36">
        <v>15.1</v>
      </c>
      <c r="I24" s="36">
        <v>16.100000000000001</v>
      </c>
      <c r="J24" s="36" t="s">
        <v>48</v>
      </c>
      <c r="K24" s="36">
        <v>3.9E-2</v>
      </c>
      <c r="L24" s="39" t="s">
        <v>491</v>
      </c>
    </row>
    <row r="25" spans="1:12" x14ac:dyDescent="0.15">
      <c r="A25" s="40"/>
      <c r="B25" s="40"/>
      <c r="C25" s="40"/>
      <c r="D25" s="36">
        <v>2500</v>
      </c>
      <c r="E25" s="36"/>
      <c r="F25" s="36">
        <f t="shared" si="0"/>
        <v>2500</v>
      </c>
      <c r="G25" s="36" t="s">
        <v>88</v>
      </c>
      <c r="H25" s="36">
        <v>15.1</v>
      </c>
      <c r="I25" s="36">
        <v>16.100000000000001</v>
      </c>
      <c r="J25" s="36" t="s">
        <v>48</v>
      </c>
      <c r="K25" s="36">
        <v>3.9E-2</v>
      </c>
      <c r="L25" s="36"/>
    </row>
    <row r="26" spans="1:12" x14ac:dyDescent="0.15">
      <c r="A26" s="40"/>
      <c r="B26" s="40"/>
      <c r="C26" s="40"/>
      <c r="D26" s="36">
        <v>1367</v>
      </c>
      <c r="E26" s="36"/>
      <c r="F26" s="36">
        <f t="shared" si="0"/>
        <v>1367</v>
      </c>
      <c r="G26" s="36" t="s">
        <v>89</v>
      </c>
      <c r="H26" s="36">
        <v>7</v>
      </c>
      <c r="I26" s="36">
        <v>8</v>
      </c>
      <c r="J26" s="36" t="s">
        <v>48</v>
      </c>
      <c r="K26" s="36">
        <v>3.9E-2</v>
      </c>
      <c r="L26" s="36"/>
    </row>
    <row r="27" spans="1:12" x14ac:dyDescent="0.15">
      <c r="A27" s="40" t="s">
        <v>34</v>
      </c>
      <c r="B27" s="40"/>
      <c r="C27" s="40"/>
      <c r="D27" s="40">
        <f>SUM(D24:D26)</f>
        <v>6367</v>
      </c>
      <c r="E27" s="40"/>
      <c r="F27" s="40">
        <f>SUM(F24:F26)</f>
        <v>6367</v>
      </c>
      <c r="G27" s="40"/>
      <c r="H27" s="40">
        <f>SUM(H24:H26)</f>
        <v>37.200000000000003</v>
      </c>
      <c r="I27" s="40">
        <f>SUM(I24:I26)</f>
        <v>40.200000000000003</v>
      </c>
      <c r="J27" s="40"/>
      <c r="K27" s="40">
        <f>SUM(K24:K26)</f>
        <v>0.11700000000000001</v>
      </c>
      <c r="L27" s="40"/>
    </row>
    <row r="29" spans="1:12" ht="26.25" x14ac:dyDescent="0.15">
      <c r="A29" s="121" t="s">
        <v>1</v>
      </c>
      <c r="B29" s="122"/>
      <c r="C29" s="122"/>
      <c r="D29" s="122"/>
      <c r="E29" s="122"/>
      <c r="F29" s="122"/>
      <c r="G29" s="123"/>
      <c r="H29" s="122"/>
      <c r="I29" s="122"/>
      <c r="J29" s="122"/>
      <c r="K29" s="122"/>
      <c r="L29" s="27"/>
    </row>
    <row r="30" spans="1:12" ht="15" x14ac:dyDescent="0.15">
      <c r="A30" s="124" t="s">
        <v>2</v>
      </c>
      <c r="B30" s="124"/>
      <c r="C30" s="124"/>
      <c r="D30" s="125">
        <v>45784</v>
      </c>
      <c r="E30" s="125"/>
      <c r="F30" s="125"/>
      <c r="G30" s="126"/>
      <c r="H30" s="125"/>
      <c r="I30" s="125"/>
      <c r="J30" s="125"/>
      <c r="K30" s="125"/>
      <c r="L30" s="27"/>
    </row>
    <row r="31" spans="1:12" x14ac:dyDescent="0.15">
      <c r="A31" s="113" t="s">
        <v>3</v>
      </c>
      <c r="B31" s="114"/>
      <c r="C31" s="114"/>
      <c r="D31" s="115"/>
      <c r="E31" s="116"/>
      <c r="F31" s="116"/>
      <c r="G31" s="116"/>
      <c r="H31" s="116"/>
      <c r="I31" s="116"/>
      <c r="J31" s="116"/>
      <c r="K31" s="116"/>
      <c r="L31" s="116"/>
    </row>
    <row r="32" spans="1:12" x14ac:dyDescent="0.15">
      <c r="A32" s="114"/>
      <c r="B32" s="114"/>
      <c r="C32" s="114"/>
      <c r="D32" s="115"/>
      <c r="E32" s="116"/>
      <c r="F32" s="116"/>
      <c r="G32" s="116"/>
      <c r="H32" s="116"/>
      <c r="I32" s="116"/>
      <c r="J32" s="116"/>
      <c r="K32" s="116"/>
      <c r="L32" s="116"/>
    </row>
    <row r="33" spans="1:12" ht="24.75" x14ac:dyDescent="0.15">
      <c r="A33" s="28" t="s">
        <v>17</v>
      </c>
      <c r="B33" s="29" t="s">
        <v>18</v>
      </c>
      <c r="C33" s="30" t="s">
        <v>19</v>
      </c>
      <c r="D33" s="31" t="s">
        <v>21</v>
      </c>
      <c r="E33" s="32" t="s">
        <v>22</v>
      </c>
      <c r="F33" s="32" t="s">
        <v>23</v>
      </c>
      <c r="G33" s="33" t="s">
        <v>46</v>
      </c>
      <c r="H33" s="34" t="s">
        <v>25</v>
      </c>
      <c r="I33" s="34" t="s">
        <v>26</v>
      </c>
      <c r="J33" s="34" t="s">
        <v>27</v>
      </c>
      <c r="K33" s="34" t="s">
        <v>28</v>
      </c>
      <c r="L33" s="35" t="s">
        <v>29</v>
      </c>
    </row>
    <row r="34" spans="1:12" ht="27" x14ac:dyDescent="0.15">
      <c r="A34" s="36" t="s">
        <v>487</v>
      </c>
      <c r="B34" s="36" t="s">
        <v>106</v>
      </c>
      <c r="C34" s="37" t="s">
        <v>488</v>
      </c>
      <c r="D34" s="36">
        <v>3000</v>
      </c>
      <c r="E34" s="36"/>
      <c r="F34" s="36">
        <f>D34+E34</f>
        <v>3000</v>
      </c>
      <c r="G34" s="38" t="s">
        <v>47</v>
      </c>
      <c r="H34" s="36">
        <v>18.3</v>
      </c>
      <c r="I34" s="36">
        <v>19.3</v>
      </c>
      <c r="J34" s="36" t="s">
        <v>48</v>
      </c>
      <c r="K34" s="36">
        <v>3.9E-2</v>
      </c>
      <c r="L34" s="39" t="s">
        <v>491</v>
      </c>
    </row>
    <row r="35" spans="1:12" x14ac:dyDescent="0.15">
      <c r="A35" s="40"/>
      <c r="B35" s="40"/>
      <c r="C35" s="40"/>
      <c r="D35" s="36">
        <v>2728</v>
      </c>
      <c r="E35" s="36"/>
      <c r="F35" s="36">
        <f>D35+E35</f>
        <v>2728</v>
      </c>
      <c r="G35" s="36" t="s">
        <v>49</v>
      </c>
      <c r="H35" s="36">
        <v>16</v>
      </c>
      <c r="I35" s="36">
        <v>17</v>
      </c>
      <c r="J35" s="36" t="s">
        <v>48</v>
      </c>
      <c r="K35" s="36">
        <v>3.9E-2</v>
      </c>
      <c r="L35" s="36"/>
    </row>
    <row r="36" spans="1:12" x14ac:dyDescent="0.15">
      <c r="A36" s="40" t="s">
        <v>34</v>
      </c>
      <c r="B36" s="40"/>
      <c r="C36" s="40"/>
      <c r="D36" s="40">
        <f t="shared" ref="D36:I36" si="1">SUM(D34:D35)</f>
        <v>5728</v>
      </c>
      <c r="E36" s="40"/>
      <c r="F36" s="40">
        <f t="shared" si="1"/>
        <v>5728</v>
      </c>
      <c r="G36" s="40"/>
      <c r="H36" s="40">
        <f t="shared" si="1"/>
        <v>34.299999999999997</v>
      </c>
      <c r="I36" s="40">
        <f t="shared" si="1"/>
        <v>36.299999999999997</v>
      </c>
      <c r="J36" s="40"/>
      <c r="K36" s="40">
        <f>SUM(K34:K35)</f>
        <v>7.8E-2</v>
      </c>
      <c r="L36" s="40"/>
    </row>
    <row r="38" spans="1:12" ht="26.25" x14ac:dyDescent="0.15">
      <c r="A38" s="121" t="s">
        <v>1</v>
      </c>
      <c r="B38" s="122"/>
      <c r="C38" s="122"/>
      <c r="D38" s="122"/>
      <c r="E38" s="122"/>
      <c r="F38" s="122"/>
      <c r="G38" s="123"/>
      <c r="H38" s="122"/>
      <c r="I38" s="122"/>
      <c r="J38" s="122"/>
      <c r="K38" s="122"/>
      <c r="L38" s="27"/>
    </row>
    <row r="39" spans="1:12" ht="15" x14ac:dyDescent="0.15">
      <c r="A39" s="124" t="s">
        <v>2</v>
      </c>
      <c r="B39" s="124"/>
      <c r="C39" s="124"/>
      <c r="D39" s="125">
        <v>45784</v>
      </c>
      <c r="E39" s="125"/>
      <c r="F39" s="125"/>
      <c r="G39" s="126"/>
      <c r="H39" s="125"/>
      <c r="I39" s="125"/>
      <c r="J39" s="125"/>
      <c r="K39" s="125"/>
      <c r="L39" s="27"/>
    </row>
    <row r="40" spans="1:12" x14ac:dyDescent="0.15">
      <c r="A40" s="113" t="s">
        <v>3</v>
      </c>
      <c r="B40" s="114"/>
      <c r="C40" s="114"/>
      <c r="D40" s="115"/>
      <c r="E40" s="116"/>
      <c r="F40" s="116"/>
      <c r="G40" s="116"/>
      <c r="H40" s="116"/>
      <c r="I40" s="116"/>
      <c r="J40" s="116"/>
      <c r="K40" s="116"/>
      <c r="L40" s="116"/>
    </row>
    <row r="41" spans="1:12" x14ac:dyDescent="0.15">
      <c r="A41" s="114"/>
      <c r="B41" s="114"/>
      <c r="C41" s="114"/>
      <c r="D41" s="115"/>
      <c r="E41" s="116"/>
      <c r="F41" s="116"/>
      <c r="G41" s="116"/>
      <c r="H41" s="116"/>
      <c r="I41" s="116"/>
      <c r="J41" s="116"/>
      <c r="K41" s="116"/>
      <c r="L41" s="116"/>
    </row>
    <row r="42" spans="1:12" ht="24.75" x14ac:dyDescent="0.15">
      <c r="A42" s="28" t="s">
        <v>17</v>
      </c>
      <c r="B42" s="29" t="s">
        <v>18</v>
      </c>
      <c r="C42" s="30" t="s">
        <v>19</v>
      </c>
      <c r="D42" s="31" t="s">
        <v>21</v>
      </c>
      <c r="E42" s="32" t="s">
        <v>22</v>
      </c>
      <c r="F42" s="32" t="s">
        <v>23</v>
      </c>
      <c r="G42" s="33" t="s">
        <v>46</v>
      </c>
      <c r="H42" s="34" t="s">
        <v>25</v>
      </c>
      <c r="I42" s="34" t="s">
        <v>26</v>
      </c>
      <c r="J42" s="34" t="s">
        <v>27</v>
      </c>
      <c r="K42" s="34" t="s">
        <v>28</v>
      </c>
      <c r="L42" s="35" t="s">
        <v>29</v>
      </c>
    </row>
    <row r="43" spans="1:12" ht="27" x14ac:dyDescent="0.15">
      <c r="A43" s="36" t="s">
        <v>487</v>
      </c>
      <c r="B43" s="36" t="s">
        <v>106</v>
      </c>
      <c r="C43" s="37" t="s">
        <v>488</v>
      </c>
      <c r="D43" s="36">
        <v>3000</v>
      </c>
      <c r="E43" s="36"/>
      <c r="F43" s="36">
        <f t="shared" ref="F43:F49" si="2">D43+E43</f>
        <v>3000</v>
      </c>
      <c r="G43" s="38" t="s">
        <v>39</v>
      </c>
      <c r="H43" s="36">
        <v>18.3</v>
      </c>
      <c r="I43" s="36">
        <v>19.3</v>
      </c>
      <c r="J43" s="36" t="s">
        <v>48</v>
      </c>
      <c r="K43" s="36">
        <v>3.9E-2</v>
      </c>
      <c r="L43" s="39" t="s">
        <v>491</v>
      </c>
    </row>
    <row r="44" spans="1:12" x14ac:dyDescent="0.15">
      <c r="A44" s="40"/>
      <c r="B44" s="40"/>
      <c r="C44" s="40"/>
      <c r="D44" s="36">
        <v>3000</v>
      </c>
      <c r="E44" s="36"/>
      <c r="F44" s="36">
        <f t="shared" si="2"/>
        <v>3000</v>
      </c>
      <c r="G44" s="36" t="s">
        <v>40</v>
      </c>
      <c r="H44" s="36">
        <v>18.3</v>
      </c>
      <c r="I44" s="36">
        <v>19.3</v>
      </c>
      <c r="J44" s="36" t="s">
        <v>48</v>
      </c>
      <c r="K44" s="36">
        <v>3.9E-2</v>
      </c>
      <c r="L44" s="36"/>
    </row>
    <row r="45" spans="1:12" x14ac:dyDescent="0.15">
      <c r="A45" s="40"/>
      <c r="B45" s="40"/>
      <c r="C45" s="40"/>
      <c r="D45" s="36">
        <v>3000</v>
      </c>
      <c r="E45" s="36"/>
      <c r="F45" s="36">
        <f t="shared" si="2"/>
        <v>3000</v>
      </c>
      <c r="G45" s="36" t="s">
        <v>41</v>
      </c>
      <c r="H45" s="36">
        <v>18.3</v>
      </c>
      <c r="I45" s="36">
        <v>19.3</v>
      </c>
      <c r="J45" s="36" t="s">
        <v>48</v>
      </c>
      <c r="K45" s="36">
        <v>3.9E-2</v>
      </c>
      <c r="L45" s="36"/>
    </row>
    <row r="46" spans="1:12" x14ac:dyDescent="0.15">
      <c r="A46" s="40"/>
      <c r="B46" s="40"/>
      <c r="C46" s="40"/>
      <c r="D46" s="36">
        <v>3000</v>
      </c>
      <c r="E46" s="36"/>
      <c r="F46" s="36">
        <f t="shared" si="2"/>
        <v>3000</v>
      </c>
      <c r="G46" s="36" t="s">
        <v>42</v>
      </c>
      <c r="H46" s="36">
        <v>18.3</v>
      </c>
      <c r="I46" s="36">
        <v>19.3</v>
      </c>
      <c r="J46" s="36" t="s">
        <v>48</v>
      </c>
      <c r="K46" s="36">
        <v>3.9E-2</v>
      </c>
      <c r="L46" s="36"/>
    </row>
    <row r="47" spans="1:12" x14ac:dyDescent="0.15">
      <c r="A47" s="40"/>
      <c r="B47" s="40"/>
      <c r="C47" s="40"/>
      <c r="D47" s="36">
        <v>3000</v>
      </c>
      <c r="E47" s="36"/>
      <c r="F47" s="36">
        <f t="shared" si="2"/>
        <v>3000</v>
      </c>
      <c r="G47" s="36" t="s">
        <v>43</v>
      </c>
      <c r="H47" s="36">
        <v>18.3</v>
      </c>
      <c r="I47" s="36">
        <v>19.3</v>
      </c>
      <c r="J47" s="36" t="s">
        <v>48</v>
      </c>
      <c r="K47" s="36">
        <v>3.9E-2</v>
      </c>
      <c r="L47" s="36"/>
    </row>
    <row r="48" spans="1:12" x14ac:dyDescent="0.15">
      <c r="A48" s="40"/>
      <c r="B48" s="40"/>
      <c r="C48" s="40"/>
      <c r="D48" s="36">
        <v>3000</v>
      </c>
      <c r="E48" s="36"/>
      <c r="F48" s="36">
        <f t="shared" si="2"/>
        <v>3000</v>
      </c>
      <c r="G48" s="36" t="s">
        <v>44</v>
      </c>
      <c r="H48" s="36">
        <v>18.3</v>
      </c>
      <c r="I48" s="36">
        <v>19.3</v>
      </c>
      <c r="J48" s="36" t="s">
        <v>48</v>
      </c>
      <c r="K48" s="36">
        <v>3.9E-2</v>
      </c>
      <c r="L48" s="36"/>
    </row>
    <row r="49" spans="1:12" x14ac:dyDescent="0.15">
      <c r="A49" s="40"/>
      <c r="B49" s="40"/>
      <c r="C49" s="40"/>
      <c r="D49" s="36">
        <v>1706</v>
      </c>
      <c r="E49" s="36"/>
      <c r="F49" s="36">
        <f t="shared" si="2"/>
        <v>1706</v>
      </c>
      <c r="G49" s="36" t="s">
        <v>45</v>
      </c>
      <c r="H49" s="36">
        <v>10</v>
      </c>
      <c r="I49" s="36">
        <v>11</v>
      </c>
      <c r="J49" s="36" t="s">
        <v>48</v>
      </c>
      <c r="K49" s="36">
        <v>3.9E-2</v>
      </c>
      <c r="L49" s="36"/>
    </row>
    <row r="50" spans="1:12" x14ac:dyDescent="0.15">
      <c r="A50" s="40" t="s">
        <v>34</v>
      </c>
      <c r="B50" s="40"/>
      <c r="C50" s="40"/>
      <c r="D50" s="40">
        <f>SUM(D43:D49)</f>
        <v>19706</v>
      </c>
      <c r="E50" s="40"/>
      <c r="F50" s="40">
        <f>SUM(F43:F49)</f>
        <v>19706</v>
      </c>
      <c r="G50" s="40"/>
      <c r="H50" s="40">
        <f>SUM(H43:H49)</f>
        <v>119.8</v>
      </c>
      <c r="I50" s="40">
        <f>SUM(I43:I49)</f>
        <v>126.8</v>
      </c>
      <c r="J50" s="40"/>
      <c r="K50" s="40">
        <f>SUM(K43:K49)</f>
        <v>0.27300000000000002</v>
      </c>
      <c r="L50" s="40"/>
    </row>
    <row r="52" spans="1:12" ht="26.25" x14ac:dyDescent="0.15">
      <c r="A52" s="121" t="s">
        <v>1</v>
      </c>
      <c r="B52" s="122"/>
      <c r="C52" s="122"/>
      <c r="D52" s="122"/>
      <c r="E52" s="122"/>
      <c r="F52" s="122"/>
      <c r="G52" s="123"/>
      <c r="H52" s="122"/>
      <c r="I52" s="122"/>
      <c r="J52" s="122"/>
      <c r="K52" s="122"/>
      <c r="L52" s="27"/>
    </row>
    <row r="53" spans="1:12" ht="15" x14ac:dyDescent="0.15">
      <c r="A53" s="124" t="s">
        <v>2</v>
      </c>
      <c r="B53" s="124"/>
      <c r="C53" s="124"/>
      <c r="D53" s="125">
        <v>45784</v>
      </c>
      <c r="E53" s="125"/>
      <c r="F53" s="125"/>
      <c r="G53" s="126"/>
      <c r="H53" s="125"/>
      <c r="I53" s="125"/>
      <c r="J53" s="125"/>
      <c r="K53" s="125"/>
      <c r="L53" s="27"/>
    </row>
    <row r="54" spans="1:12" x14ac:dyDescent="0.15">
      <c r="A54" s="113" t="s">
        <v>3</v>
      </c>
      <c r="B54" s="114"/>
      <c r="C54" s="114"/>
      <c r="D54" s="115"/>
      <c r="E54" s="116"/>
      <c r="F54" s="116"/>
      <c r="G54" s="116"/>
      <c r="H54" s="116"/>
      <c r="I54" s="116"/>
      <c r="J54" s="116"/>
      <c r="K54" s="116"/>
      <c r="L54" s="116"/>
    </row>
    <row r="55" spans="1:12" x14ac:dyDescent="0.15">
      <c r="A55" s="114"/>
      <c r="B55" s="114"/>
      <c r="C55" s="114"/>
      <c r="D55" s="115"/>
      <c r="E55" s="116"/>
      <c r="F55" s="116"/>
      <c r="G55" s="116"/>
      <c r="H55" s="116"/>
      <c r="I55" s="116"/>
      <c r="J55" s="116"/>
      <c r="K55" s="116"/>
      <c r="L55" s="116"/>
    </row>
    <row r="56" spans="1:12" ht="24.75" x14ac:dyDescent="0.15">
      <c r="A56" s="28" t="s">
        <v>17</v>
      </c>
      <c r="B56" s="29" t="s">
        <v>18</v>
      </c>
      <c r="C56" s="30" t="s">
        <v>19</v>
      </c>
      <c r="D56" s="31" t="s">
        <v>21</v>
      </c>
      <c r="E56" s="32" t="s">
        <v>22</v>
      </c>
      <c r="F56" s="32" t="s">
        <v>23</v>
      </c>
      <c r="G56" s="33" t="s">
        <v>46</v>
      </c>
      <c r="H56" s="34" t="s">
        <v>25</v>
      </c>
      <c r="I56" s="34" t="s">
        <v>26</v>
      </c>
      <c r="J56" s="34" t="s">
        <v>27</v>
      </c>
      <c r="K56" s="34" t="s">
        <v>28</v>
      </c>
      <c r="L56" s="35" t="s">
        <v>29</v>
      </c>
    </row>
    <row r="57" spans="1:12" ht="40.5" x14ac:dyDescent="0.15">
      <c r="A57" s="36" t="s">
        <v>487</v>
      </c>
      <c r="B57" s="36" t="s">
        <v>103</v>
      </c>
      <c r="C57" s="37" t="s">
        <v>488</v>
      </c>
      <c r="D57" s="36">
        <v>6300</v>
      </c>
      <c r="E57" s="36"/>
      <c r="F57" s="36">
        <f t="shared" ref="F57:F60" si="3">D57+E57</f>
        <v>6300</v>
      </c>
      <c r="G57" s="38" t="s">
        <v>90</v>
      </c>
      <c r="H57" s="36">
        <v>21</v>
      </c>
      <c r="I57" s="36">
        <v>22</v>
      </c>
      <c r="J57" s="36" t="s">
        <v>48</v>
      </c>
      <c r="K57" s="36">
        <v>3.9E-2</v>
      </c>
      <c r="L57" s="39" t="s">
        <v>492</v>
      </c>
    </row>
    <row r="58" spans="1:12" x14ac:dyDescent="0.15">
      <c r="A58" s="40"/>
      <c r="B58" s="40"/>
      <c r="C58" s="40"/>
      <c r="D58" s="36">
        <v>6300</v>
      </c>
      <c r="E58" s="36"/>
      <c r="F58" s="36">
        <f t="shared" si="3"/>
        <v>6300</v>
      </c>
      <c r="G58" s="36" t="s">
        <v>91</v>
      </c>
      <c r="H58" s="36">
        <v>21</v>
      </c>
      <c r="I58" s="36">
        <v>22</v>
      </c>
      <c r="J58" s="36" t="s">
        <v>48</v>
      </c>
      <c r="K58" s="36">
        <v>3.9E-2</v>
      </c>
      <c r="L58" s="36"/>
    </row>
    <row r="59" spans="1:12" x14ac:dyDescent="0.15">
      <c r="A59" s="40"/>
      <c r="B59" s="40"/>
      <c r="C59" s="40"/>
      <c r="D59" s="36">
        <v>6300</v>
      </c>
      <c r="E59" s="36"/>
      <c r="F59" s="36">
        <f t="shared" si="3"/>
        <v>6300</v>
      </c>
      <c r="G59" s="36" t="s">
        <v>92</v>
      </c>
      <c r="H59" s="36">
        <v>21</v>
      </c>
      <c r="I59" s="36">
        <v>22</v>
      </c>
      <c r="J59" s="36" t="s">
        <v>48</v>
      </c>
      <c r="K59" s="36">
        <v>3.9E-2</v>
      </c>
      <c r="L59" s="36"/>
    </row>
    <row r="60" spans="1:12" x14ac:dyDescent="0.15">
      <c r="A60" s="40"/>
      <c r="B60" s="40"/>
      <c r="C60" s="40"/>
      <c r="D60" s="36">
        <v>2551</v>
      </c>
      <c r="E60" s="36"/>
      <c r="F60" s="36">
        <f t="shared" si="3"/>
        <v>2551</v>
      </c>
      <c r="G60" s="36" t="s">
        <v>93</v>
      </c>
      <c r="H60" s="36">
        <v>10</v>
      </c>
      <c r="I60" s="36">
        <v>11</v>
      </c>
      <c r="J60" s="36" t="s">
        <v>48</v>
      </c>
      <c r="K60" s="36">
        <v>3.9E-2</v>
      </c>
      <c r="L60" s="36"/>
    </row>
    <row r="61" spans="1:12" x14ac:dyDescent="0.15">
      <c r="A61" s="40" t="s">
        <v>34</v>
      </c>
      <c r="B61" s="40"/>
      <c r="C61" s="40"/>
      <c r="D61" s="40">
        <f>SUM(D57:D60)</f>
        <v>21451</v>
      </c>
      <c r="E61" s="40"/>
      <c r="F61" s="40">
        <f>SUM(F57:F60)</f>
        <v>21451</v>
      </c>
      <c r="G61" s="40"/>
      <c r="H61" s="40">
        <f>SUM(H57:H60)</f>
        <v>73</v>
      </c>
      <c r="I61" s="40">
        <f>SUM(I57:I60)</f>
        <v>77</v>
      </c>
      <c r="J61" s="40"/>
      <c r="K61" s="40">
        <f>SUM(K57:K60)</f>
        <v>0.156</v>
      </c>
      <c r="L61" s="40"/>
    </row>
    <row r="63" spans="1:12" ht="26.25" x14ac:dyDescent="0.15">
      <c r="A63" s="121" t="s">
        <v>1</v>
      </c>
      <c r="B63" s="122"/>
      <c r="C63" s="122"/>
      <c r="D63" s="122"/>
      <c r="E63" s="122"/>
      <c r="F63" s="122"/>
      <c r="G63" s="123"/>
      <c r="H63" s="122"/>
      <c r="I63" s="122"/>
      <c r="J63" s="122"/>
      <c r="K63" s="122"/>
      <c r="L63" s="27"/>
    </row>
    <row r="64" spans="1:12" ht="15" x14ac:dyDescent="0.15">
      <c r="A64" s="124" t="s">
        <v>2</v>
      </c>
      <c r="B64" s="124"/>
      <c r="C64" s="124"/>
      <c r="D64" s="125">
        <v>45784</v>
      </c>
      <c r="E64" s="125"/>
      <c r="F64" s="125"/>
      <c r="G64" s="126"/>
      <c r="H64" s="125"/>
      <c r="I64" s="125"/>
      <c r="J64" s="125"/>
      <c r="K64" s="125"/>
      <c r="L64" s="27"/>
    </row>
    <row r="65" spans="1:12" x14ac:dyDescent="0.15">
      <c r="A65" s="113" t="s">
        <v>3</v>
      </c>
      <c r="B65" s="114"/>
      <c r="C65" s="114"/>
      <c r="D65" s="115"/>
      <c r="E65" s="116"/>
      <c r="F65" s="116"/>
      <c r="G65" s="116"/>
      <c r="H65" s="116"/>
      <c r="I65" s="116"/>
      <c r="J65" s="116"/>
      <c r="K65" s="116"/>
      <c r="L65" s="116"/>
    </row>
    <row r="66" spans="1:12" x14ac:dyDescent="0.15">
      <c r="A66" s="114"/>
      <c r="B66" s="114"/>
      <c r="C66" s="114"/>
      <c r="D66" s="115"/>
      <c r="E66" s="116"/>
      <c r="F66" s="116"/>
      <c r="G66" s="116"/>
      <c r="H66" s="116"/>
      <c r="I66" s="116"/>
      <c r="J66" s="116"/>
      <c r="K66" s="116"/>
      <c r="L66" s="116"/>
    </row>
    <row r="67" spans="1:12" ht="24.75" x14ac:dyDescent="0.15">
      <c r="A67" s="28" t="s">
        <v>17</v>
      </c>
      <c r="B67" s="29" t="s">
        <v>18</v>
      </c>
      <c r="C67" s="30" t="s">
        <v>19</v>
      </c>
      <c r="D67" s="31" t="s">
        <v>21</v>
      </c>
      <c r="E67" s="32" t="s">
        <v>22</v>
      </c>
      <c r="F67" s="32" t="s">
        <v>23</v>
      </c>
      <c r="G67" s="33" t="s">
        <v>46</v>
      </c>
      <c r="H67" s="34" t="s">
        <v>25</v>
      </c>
      <c r="I67" s="34" t="s">
        <v>26</v>
      </c>
      <c r="J67" s="34" t="s">
        <v>27</v>
      </c>
      <c r="K67" s="34" t="s">
        <v>28</v>
      </c>
      <c r="L67" s="35" t="s">
        <v>29</v>
      </c>
    </row>
    <row r="68" spans="1:12" ht="40.5" x14ac:dyDescent="0.15">
      <c r="A68" s="36" t="s">
        <v>487</v>
      </c>
      <c r="B68" s="36" t="s">
        <v>103</v>
      </c>
      <c r="C68" s="37" t="s">
        <v>488</v>
      </c>
      <c r="D68" s="36">
        <v>6300</v>
      </c>
      <c r="E68" s="36"/>
      <c r="F68" s="36">
        <f t="shared" ref="F68:F76" si="4">D68+E68</f>
        <v>6300</v>
      </c>
      <c r="G68" s="38" t="s">
        <v>50</v>
      </c>
      <c r="H68" s="36">
        <v>21</v>
      </c>
      <c r="I68" s="36">
        <v>22</v>
      </c>
      <c r="J68" s="36" t="s">
        <v>48</v>
      </c>
      <c r="K68" s="36">
        <v>3.9E-2</v>
      </c>
      <c r="L68" s="39" t="s">
        <v>493</v>
      </c>
    </row>
    <row r="69" spans="1:12" x14ac:dyDescent="0.15">
      <c r="A69" s="40"/>
      <c r="B69" s="40"/>
      <c r="C69" s="40"/>
      <c r="D69" s="36">
        <v>6300</v>
      </c>
      <c r="E69" s="36"/>
      <c r="F69" s="36">
        <f t="shared" si="4"/>
        <v>6300</v>
      </c>
      <c r="G69" s="36" t="s">
        <v>51</v>
      </c>
      <c r="H69" s="36">
        <v>21</v>
      </c>
      <c r="I69" s="36">
        <v>22</v>
      </c>
      <c r="J69" s="36" t="s">
        <v>48</v>
      </c>
      <c r="K69" s="36">
        <v>3.9E-2</v>
      </c>
      <c r="L69" s="36"/>
    </row>
    <row r="70" spans="1:12" x14ac:dyDescent="0.15">
      <c r="A70" s="40"/>
      <c r="B70" s="40"/>
      <c r="C70" s="40"/>
      <c r="D70" s="36">
        <v>6300</v>
      </c>
      <c r="E70" s="36"/>
      <c r="F70" s="36">
        <f t="shared" si="4"/>
        <v>6300</v>
      </c>
      <c r="G70" s="36" t="s">
        <v>52</v>
      </c>
      <c r="H70" s="36">
        <v>21</v>
      </c>
      <c r="I70" s="36">
        <v>22</v>
      </c>
      <c r="J70" s="36" t="s">
        <v>48</v>
      </c>
      <c r="K70" s="36">
        <v>3.9E-2</v>
      </c>
      <c r="L70" s="36"/>
    </row>
    <row r="71" spans="1:12" x14ac:dyDescent="0.15">
      <c r="A71" s="40"/>
      <c r="B71" s="40"/>
      <c r="C71" s="40"/>
      <c r="D71" s="36">
        <v>6300</v>
      </c>
      <c r="E71" s="36"/>
      <c r="F71" s="36">
        <f t="shared" si="4"/>
        <v>6300</v>
      </c>
      <c r="G71" s="36" t="s">
        <v>53</v>
      </c>
      <c r="H71" s="36">
        <v>21</v>
      </c>
      <c r="I71" s="36">
        <v>22</v>
      </c>
      <c r="J71" s="36" t="s">
        <v>48</v>
      </c>
      <c r="K71" s="36">
        <v>3.9E-2</v>
      </c>
      <c r="L71" s="36"/>
    </row>
    <row r="72" spans="1:12" x14ac:dyDescent="0.15">
      <c r="A72" s="40"/>
      <c r="B72" s="40"/>
      <c r="C72" s="40"/>
      <c r="D72" s="36">
        <v>6300</v>
      </c>
      <c r="E72" s="36"/>
      <c r="F72" s="36">
        <f t="shared" si="4"/>
        <v>6300</v>
      </c>
      <c r="G72" s="36" t="s">
        <v>54</v>
      </c>
      <c r="H72" s="36">
        <v>21</v>
      </c>
      <c r="I72" s="36">
        <v>22</v>
      </c>
      <c r="J72" s="36" t="s">
        <v>48</v>
      </c>
      <c r="K72" s="36">
        <v>3.9E-2</v>
      </c>
      <c r="L72" s="36"/>
    </row>
    <row r="73" spans="1:12" x14ac:dyDescent="0.15">
      <c r="A73" s="40"/>
      <c r="B73" s="40"/>
      <c r="C73" s="40"/>
      <c r="D73" s="36">
        <v>6300</v>
      </c>
      <c r="E73" s="36"/>
      <c r="F73" s="36">
        <f t="shared" si="4"/>
        <v>6300</v>
      </c>
      <c r="G73" s="36" t="s">
        <v>55</v>
      </c>
      <c r="H73" s="36">
        <v>21</v>
      </c>
      <c r="I73" s="36">
        <v>22</v>
      </c>
      <c r="J73" s="36" t="s">
        <v>48</v>
      </c>
      <c r="K73" s="36">
        <v>3.9E-2</v>
      </c>
      <c r="L73" s="36"/>
    </row>
    <row r="74" spans="1:12" x14ac:dyDescent="0.15">
      <c r="A74" s="40"/>
      <c r="B74" s="40"/>
      <c r="C74" s="40"/>
      <c r="D74" s="36">
        <v>6300</v>
      </c>
      <c r="E74" s="36"/>
      <c r="F74" s="36">
        <f t="shared" si="4"/>
        <v>6300</v>
      </c>
      <c r="G74" s="36" t="s">
        <v>56</v>
      </c>
      <c r="H74" s="36">
        <v>21</v>
      </c>
      <c r="I74" s="36">
        <v>22</v>
      </c>
      <c r="J74" s="36" t="s">
        <v>48</v>
      </c>
      <c r="K74" s="36">
        <v>3.9E-2</v>
      </c>
      <c r="L74" s="36"/>
    </row>
    <row r="75" spans="1:12" x14ac:dyDescent="0.15">
      <c r="A75" s="40"/>
      <c r="B75" s="40"/>
      <c r="C75" s="40"/>
      <c r="D75" s="36">
        <v>6300</v>
      </c>
      <c r="E75" s="36"/>
      <c r="F75" s="36">
        <f t="shared" si="4"/>
        <v>6300</v>
      </c>
      <c r="G75" s="36" t="s">
        <v>57</v>
      </c>
      <c r="H75" s="36">
        <v>21</v>
      </c>
      <c r="I75" s="36">
        <v>22</v>
      </c>
      <c r="J75" s="36" t="s">
        <v>48</v>
      </c>
      <c r="K75" s="36">
        <v>3.9E-2</v>
      </c>
      <c r="L75" s="36"/>
    </row>
    <row r="76" spans="1:12" x14ac:dyDescent="0.15">
      <c r="A76" s="40"/>
      <c r="B76" s="40"/>
      <c r="C76" s="40"/>
      <c r="D76" s="36">
        <v>631</v>
      </c>
      <c r="E76" s="36"/>
      <c r="F76" s="36">
        <f t="shared" si="4"/>
        <v>631</v>
      </c>
      <c r="G76" s="36" t="s">
        <v>58</v>
      </c>
      <c r="H76" s="36">
        <v>4</v>
      </c>
      <c r="I76" s="36">
        <v>5</v>
      </c>
      <c r="J76" s="36" t="s">
        <v>48</v>
      </c>
      <c r="K76" s="36">
        <v>3.9E-2</v>
      </c>
      <c r="L76" s="36"/>
    </row>
    <row r="77" spans="1:12" x14ac:dyDescent="0.15">
      <c r="A77" s="40" t="s">
        <v>34</v>
      </c>
      <c r="B77" s="40"/>
      <c r="C77" s="40"/>
      <c r="D77" s="40">
        <f t="shared" ref="D77:I77" si="5">SUM(D68:D76)</f>
        <v>51031</v>
      </c>
      <c r="E77" s="40"/>
      <c r="F77" s="40">
        <f t="shared" si="5"/>
        <v>51031</v>
      </c>
      <c r="G77" s="40"/>
      <c r="H77" s="40">
        <f t="shared" si="5"/>
        <v>172</v>
      </c>
      <c r="I77" s="40">
        <f t="shared" si="5"/>
        <v>181</v>
      </c>
      <c r="J77" s="40"/>
      <c r="K77" s="40">
        <f>SUM(K68:K76)</f>
        <v>0.35099999999999998</v>
      </c>
      <c r="L77" s="40"/>
    </row>
    <row r="79" spans="1:12" ht="26.25" x14ac:dyDescent="0.15">
      <c r="A79" s="121" t="s">
        <v>1</v>
      </c>
      <c r="B79" s="122"/>
      <c r="C79" s="122"/>
      <c r="D79" s="122"/>
      <c r="E79" s="122"/>
      <c r="F79" s="122"/>
      <c r="G79" s="123"/>
      <c r="H79" s="122"/>
      <c r="I79" s="122"/>
      <c r="J79" s="122"/>
      <c r="K79" s="122"/>
      <c r="L79" s="27"/>
    </row>
    <row r="80" spans="1:12" ht="15" x14ac:dyDescent="0.15">
      <c r="A80" s="124" t="s">
        <v>2</v>
      </c>
      <c r="B80" s="124"/>
      <c r="C80" s="124"/>
      <c r="D80" s="125">
        <v>45784</v>
      </c>
      <c r="E80" s="125"/>
      <c r="F80" s="125"/>
      <c r="G80" s="126"/>
      <c r="H80" s="125"/>
      <c r="I80" s="125"/>
      <c r="J80" s="125"/>
      <c r="K80" s="125"/>
      <c r="L80" s="27"/>
    </row>
    <row r="81" spans="1:12" x14ac:dyDescent="0.15">
      <c r="A81" s="113" t="s">
        <v>3</v>
      </c>
      <c r="B81" s="114"/>
      <c r="C81" s="114"/>
      <c r="D81" s="115"/>
      <c r="E81" s="116"/>
      <c r="F81" s="116"/>
      <c r="G81" s="116"/>
      <c r="H81" s="116"/>
      <c r="I81" s="116"/>
      <c r="J81" s="116"/>
      <c r="K81" s="116"/>
      <c r="L81" s="116"/>
    </row>
    <row r="82" spans="1:12" x14ac:dyDescent="0.15">
      <c r="A82" s="114"/>
      <c r="B82" s="114"/>
      <c r="C82" s="114"/>
      <c r="D82" s="115"/>
      <c r="E82" s="116"/>
      <c r="F82" s="116"/>
      <c r="G82" s="116"/>
      <c r="H82" s="116"/>
      <c r="I82" s="116"/>
      <c r="J82" s="116"/>
      <c r="K82" s="116"/>
      <c r="L82" s="116"/>
    </row>
    <row r="83" spans="1:12" ht="24.75" x14ac:dyDescent="0.15">
      <c r="A83" s="28" t="s">
        <v>17</v>
      </c>
      <c r="B83" s="29" t="s">
        <v>18</v>
      </c>
      <c r="C83" s="30" t="s">
        <v>19</v>
      </c>
      <c r="D83" s="31" t="s">
        <v>21</v>
      </c>
      <c r="E83" s="32" t="s">
        <v>22</v>
      </c>
      <c r="F83" s="32" t="s">
        <v>23</v>
      </c>
      <c r="G83" s="33" t="s">
        <v>46</v>
      </c>
      <c r="H83" s="34" t="s">
        <v>25</v>
      </c>
      <c r="I83" s="34" t="s">
        <v>26</v>
      </c>
      <c r="J83" s="34" t="s">
        <v>27</v>
      </c>
      <c r="K83" s="34" t="s">
        <v>28</v>
      </c>
      <c r="L83" s="35" t="s">
        <v>29</v>
      </c>
    </row>
    <row r="84" spans="1:12" ht="27" x14ac:dyDescent="0.15">
      <c r="A84" s="36" t="s">
        <v>487</v>
      </c>
      <c r="B84" s="36" t="s">
        <v>102</v>
      </c>
      <c r="C84" s="37" t="s">
        <v>488</v>
      </c>
      <c r="D84" s="36">
        <v>3883</v>
      </c>
      <c r="E84" s="36"/>
      <c r="F84" s="36">
        <f>D84+E84</f>
        <v>3883</v>
      </c>
      <c r="G84" s="38" t="s">
        <v>32</v>
      </c>
      <c r="H84" s="36">
        <v>12</v>
      </c>
      <c r="I84" s="36">
        <v>13</v>
      </c>
      <c r="J84" s="36" t="s">
        <v>48</v>
      </c>
      <c r="K84" s="36">
        <v>3.9E-2</v>
      </c>
      <c r="L84" s="39" t="s">
        <v>494</v>
      </c>
    </row>
    <row r="85" spans="1:12" x14ac:dyDescent="0.15">
      <c r="A85" s="40" t="s">
        <v>34</v>
      </c>
      <c r="B85" s="40"/>
      <c r="C85" s="40"/>
      <c r="D85" s="40">
        <f>SUM(D84:D84)</f>
        <v>3883</v>
      </c>
      <c r="E85" s="40"/>
      <c r="F85" s="40">
        <f>SUM(F84:F84)</f>
        <v>3883</v>
      </c>
      <c r="G85" s="40"/>
      <c r="H85" s="40">
        <f>SUM(H84:H84)</f>
        <v>12</v>
      </c>
      <c r="I85" s="40">
        <f>SUM(I84:I84)</f>
        <v>13</v>
      </c>
      <c r="J85" s="40"/>
      <c r="K85" s="40">
        <f>SUM(K84:K84)</f>
        <v>3.9E-2</v>
      </c>
      <c r="L85" s="40"/>
    </row>
    <row r="87" spans="1:12" ht="26.25" x14ac:dyDescent="0.15">
      <c r="A87" s="121" t="s">
        <v>1</v>
      </c>
      <c r="B87" s="122"/>
      <c r="C87" s="122"/>
      <c r="D87" s="122"/>
      <c r="E87" s="122"/>
      <c r="F87" s="122"/>
      <c r="G87" s="123"/>
      <c r="H87" s="122"/>
      <c r="I87" s="122"/>
      <c r="J87" s="122"/>
      <c r="K87" s="122"/>
      <c r="L87" s="27"/>
    </row>
    <row r="88" spans="1:12" ht="15" x14ac:dyDescent="0.15">
      <c r="A88" s="124" t="s">
        <v>2</v>
      </c>
      <c r="B88" s="124"/>
      <c r="C88" s="124"/>
      <c r="D88" s="125">
        <v>45784</v>
      </c>
      <c r="E88" s="125"/>
      <c r="F88" s="125"/>
      <c r="G88" s="126"/>
      <c r="H88" s="125"/>
      <c r="I88" s="125"/>
      <c r="J88" s="125"/>
      <c r="K88" s="125"/>
      <c r="L88" s="27"/>
    </row>
    <row r="89" spans="1:12" x14ac:dyDescent="0.15">
      <c r="A89" s="113" t="s">
        <v>3</v>
      </c>
      <c r="B89" s="114"/>
      <c r="C89" s="114"/>
      <c r="D89" s="115"/>
      <c r="E89" s="116"/>
      <c r="F89" s="116"/>
      <c r="G89" s="116"/>
      <c r="H89" s="116"/>
      <c r="I89" s="116"/>
      <c r="J89" s="116"/>
      <c r="K89" s="116"/>
      <c r="L89" s="116"/>
    </row>
    <row r="90" spans="1:12" x14ac:dyDescent="0.15">
      <c r="A90" s="114"/>
      <c r="B90" s="114"/>
      <c r="C90" s="114"/>
      <c r="D90" s="115"/>
      <c r="E90" s="116"/>
      <c r="F90" s="116"/>
      <c r="G90" s="116"/>
      <c r="H90" s="116"/>
      <c r="I90" s="116"/>
      <c r="J90" s="116"/>
      <c r="K90" s="116"/>
      <c r="L90" s="116"/>
    </row>
    <row r="91" spans="1:12" ht="24.75" x14ac:dyDescent="0.15">
      <c r="A91" s="28" t="s">
        <v>17</v>
      </c>
      <c r="B91" s="29" t="s">
        <v>18</v>
      </c>
      <c r="C91" s="30" t="s">
        <v>19</v>
      </c>
      <c r="D91" s="31" t="s">
        <v>21</v>
      </c>
      <c r="E91" s="32" t="s">
        <v>22</v>
      </c>
      <c r="F91" s="32" t="s">
        <v>23</v>
      </c>
      <c r="G91" s="33" t="s">
        <v>46</v>
      </c>
      <c r="H91" s="34" t="s">
        <v>25</v>
      </c>
      <c r="I91" s="34" t="s">
        <v>26</v>
      </c>
      <c r="J91" s="34" t="s">
        <v>27</v>
      </c>
      <c r="K91" s="34" t="s">
        <v>28</v>
      </c>
      <c r="L91" s="35" t="s">
        <v>29</v>
      </c>
    </row>
    <row r="92" spans="1:12" ht="27" x14ac:dyDescent="0.15">
      <c r="A92" s="36" t="s">
        <v>487</v>
      </c>
      <c r="B92" s="36" t="s">
        <v>102</v>
      </c>
      <c r="C92" s="37" t="s">
        <v>488</v>
      </c>
      <c r="D92" s="36">
        <v>5700</v>
      </c>
      <c r="E92" s="36"/>
      <c r="F92" s="36">
        <f t="shared" ref="F92:F95" si="6">D92+E92</f>
        <v>5700</v>
      </c>
      <c r="G92" s="38" t="s">
        <v>90</v>
      </c>
      <c r="H92" s="36">
        <v>18</v>
      </c>
      <c r="I92" s="36">
        <v>19</v>
      </c>
      <c r="J92" s="36" t="s">
        <v>48</v>
      </c>
      <c r="K92" s="36">
        <v>3.9E-2</v>
      </c>
      <c r="L92" s="39" t="s">
        <v>495</v>
      </c>
    </row>
    <row r="93" spans="1:12" x14ac:dyDescent="0.15">
      <c r="A93" s="40"/>
      <c r="B93" s="40"/>
      <c r="C93" s="40"/>
      <c r="D93" s="36">
        <v>5700</v>
      </c>
      <c r="E93" s="36"/>
      <c r="F93" s="36">
        <f t="shared" si="6"/>
        <v>5700</v>
      </c>
      <c r="G93" s="36" t="s">
        <v>91</v>
      </c>
      <c r="H93" s="36">
        <v>18</v>
      </c>
      <c r="I93" s="36">
        <v>19</v>
      </c>
      <c r="J93" s="36" t="s">
        <v>48</v>
      </c>
      <c r="K93" s="36">
        <v>3.9E-2</v>
      </c>
      <c r="L93" s="36"/>
    </row>
    <row r="94" spans="1:12" x14ac:dyDescent="0.15">
      <c r="A94" s="40"/>
      <c r="B94" s="40"/>
      <c r="C94" s="40"/>
      <c r="D94" s="36">
        <v>5700</v>
      </c>
      <c r="E94" s="36"/>
      <c r="F94" s="36">
        <f t="shared" si="6"/>
        <v>5700</v>
      </c>
      <c r="G94" s="36" t="s">
        <v>92</v>
      </c>
      <c r="H94" s="36">
        <v>18</v>
      </c>
      <c r="I94" s="36">
        <v>19</v>
      </c>
      <c r="J94" s="36" t="s">
        <v>48</v>
      </c>
      <c r="K94" s="36">
        <v>3.9E-2</v>
      </c>
      <c r="L94" s="36"/>
    </row>
    <row r="95" spans="1:12" x14ac:dyDescent="0.15">
      <c r="A95" s="40"/>
      <c r="B95" s="40"/>
      <c r="C95" s="40"/>
      <c r="D95" s="36">
        <v>575</v>
      </c>
      <c r="E95" s="36"/>
      <c r="F95" s="36">
        <f t="shared" si="6"/>
        <v>575</v>
      </c>
      <c r="G95" s="36" t="s">
        <v>93</v>
      </c>
      <c r="H95" s="36">
        <v>4</v>
      </c>
      <c r="I95" s="36">
        <v>5</v>
      </c>
      <c r="J95" s="36" t="s">
        <v>48</v>
      </c>
      <c r="K95" s="36">
        <v>3.9E-2</v>
      </c>
      <c r="L95" s="36"/>
    </row>
    <row r="96" spans="1:12" x14ac:dyDescent="0.15">
      <c r="A96" s="40" t="s">
        <v>34</v>
      </c>
      <c r="B96" s="40"/>
      <c r="C96" s="40"/>
      <c r="D96" s="40">
        <f t="shared" ref="D96:I96" si="7">SUM(D92:D95)</f>
        <v>17675</v>
      </c>
      <c r="E96" s="40"/>
      <c r="F96" s="40">
        <f t="shared" si="7"/>
        <v>17675</v>
      </c>
      <c r="G96" s="40"/>
      <c r="H96" s="40">
        <f t="shared" si="7"/>
        <v>58</v>
      </c>
      <c r="I96" s="40">
        <f t="shared" si="7"/>
        <v>62</v>
      </c>
      <c r="J96" s="40"/>
      <c r="K96" s="40">
        <f>SUM(K92:K95)</f>
        <v>0.156</v>
      </c>
      <c r="L96" s="40"/>
    </row>
    <row r="98" spans="1:12" ht="26.25" x14ac:dyDescent="0.15">
      <c r="A98" s="121" t="s">
        <v>1</v>
      </c>
      <c r="B98" s="122"/>
      <c r="C98" s="122"/>
      <c r="D98" s="122"/>
      <c r="E98" s="122"/>
      <c r="F98" s="122"/>
      <c r="G98" s="123"/>
      <c r="H98" s="122"/>
      <c r="I98" s="122"/>
      <c r="J98" s="122"/>
      <c r="K98" s="122"/>
      <c r="L98" s="27"/>
    </row>
    <row r="99" spans="1:12" ht="15" x14ac:dyDescent="0.15">
      <c r="A99" s="124" t="s">
        <v>2</v>
      </c>
      <c r="B99" s="124"/>
      <c r="C99" s="124"/>
      <c r="D99" s="125">
        <v>45784</v>
      </c>
      <c r="E99" s="125"/>
      <c r="F99" s="125"/>
      <c r="G99" s="126"/>
      <c r="H99" s="125"/>
      <c r="I99" s="125"/>
      <c r="J99" s="125"/>
      <c r="K99" s="125"/>
      <c r="L99" s="27"/>
    </row>
    <row r="100" spans="1:12" x14ac:dyDescent="0.15">
      <c r="A100" s="113" t="s">
        <v>3</v>
      </c>
      <c r="B100" s="114"/>
      <c r="C100" s="114"/>
      <c r="D100" s="115"/>
      <c r="E100" s="116"/>
      <c r="F100" s="116"/>
      <c r="G100" s="116"/>
      <c r="H100" s="116"/>
      <c r="I100" s="116"/>
      <c r="J100" s="116"/>
      <c r="K100" s="116"/>
      <c r="L100" s="116"/>
    </row>
    <row r="101" spans="1:12" x14ac:dyDescent="0.15">
      <c r="A101" s="114"/>
      <c r="B101" s="114"/>
      <c r="C101" s="114"/>
      <c r="D101" s="115"/>
      <c r="E101" s="116"/>
      <c r="F101" s="116"/>
      <c r="G101" s="116"/>
      <c r="H101" s="116"/>
      <c r="I101" s="116"/>
      <c r="J101" s="116"/>
      <c r="K101" s="116"/>
      <c r="L101" s="116"/>
    </row>
    <row r="102" spans="1:12" ht="24.75" x14ac:dyDescent="0.15">
      <c r="A102" s="28" t="s">
        <v>17</v>
      </c>
      <c r="B102" s="29" t="s">
        <v>18</v>
      </c>
      <c r="C102" s="30" t="s">
        <v>19</v>
      </c>
      <c r="D102" s="31" t="s">
        <v>21</v>
      </c>
      <c r="E102" s="32" t="s">
        <v>22</v>
      </c>
      <c r="F102" s="32" t="s">
        <v>23</v>
      </c>
      <c r="G102" s="33" t="s">
        <v>46</v>
      </c>
      <c r="H102" s="34" t="s">
        <v>25</v>
      </c>
      <c r="I102" s="34" t="s">
        <v>26</v>
      </c>
      <c r="J102" s="34" t="s">
        <v>27</v>
      </c>
      <c r="K102" s="34" t="s">
        <v>28</v>
      </c>
      <c r="L102" s="35" t="s">
        <v>29</v>
      </c>
    </row>
    <row r="103" spans="1:12" x14ac:dyDescent="0.15">
      <c r="A103" s="36" t="s">
        <v>487</v>
      </c>
      <c r="B103" s="36" t="s">
        <v>102</v>
      </c>
      <c r="C103" s="37" t="s">
        <v>488</v>
      </c>
      <c r="D103" s="36">
        <v>5700</v>
      </c>
      <c r="E103" s="36"/>
      <c r="F103" s="36">
        <f t="shared" ref="F103:F106" si="8">D103+E103</f>
        <v>5700</v>
      </c>
      <c r="G103" s="38" t="s">
        <v>90</v>
      </c>
      <c r="H103" s="36">
        <v>18</v>
      </c>
      <c r="I103" s="36">
        <v>19</v>
      </c>
      <c r="J103" s="36" t="s">
        <v>48</v>
      </c>
      <c r="K103" s="36">
        <v>3.9E-2</v>
      </c>
      <c r="L103" s="39" t="s">
        <v>496</v>
      </c>
    </row>
    <row r="104" spans="1:12" x14ac:dyDescent="0.15">
      <c r="A104" s="40"/>
      <c r="B104" s="40"/>
      <c r="C104" s="40"/>
      <c r="D104" s="36">
        <v>5700</v>
      </c>
      <c r="E104" s="36"/>
      <c r="F104" s="36">
        <f t="shared" si="8"/>
        <v>5700</v>
      </c>
      <c r="G104" s="36" t="s">
        <v>91</v>
      </c>
      <c r="H104" s="36">
        <v>18</v>
      </c>
      <c r="I104" s="36">
        <v>19</v>
      </c>
      <c r="J104" s="36" t="s">
        <v>48</v>
      </c>
      <c r="K104" s="36">
        <v>3.9E-2</v>
      </c>
      <c r="L104" s="36"/>
    </row>
    <row r="105" spans="1:12" x14ac:dyDescent="0.15">
      <c r="A105" s="40"/>
      <c r="B105" s="40"/>
      <c r="C105" s="40"/>
      <c r="D105" s="36">
        <v>5700</v>
      </c>
      <c r="E105" s="36"/>
      <c r="F105" s="36">
        <f t="shared" si="8"/>
        <v>5700</v>
      </c>
      <c r="G105" s="36" t="s">
        <v>92</v>
      </c>
      <c r="H105" s="36">
        <v>18</v>
      </c>
      <c r="I105" s="36">
        <v>19</v>
      </c>
      <c r="J105" s="36" t="s">
        <v>48</v>
      </c>
      <c r="K105" s="36">
        <v>3.9E-2</v>
      </c>
      <c r="L105" s="36"/>
    </row>
    <row r="106" spans="1:12" x14ac:dyDescent="0.15">
      <c r="A106" s="40"/>
      <c r="B106" s="40"/>
      <c r="C106" s="40"/>
      <c r="D106" s="36">
        <v>844</v>
      </c>
      <c r="E106" s="36"/>
      <c r="F106" s="36">
        <f t="shared" si="8"/>
        <v>844</v>
      </c>
      <c r="G106" s="36" t="s">
        <v>93</v>
      </c>
      <c r="H106" s="36">
        <v>4</v>
      </c>
      <c r="I106" s="36">
        <v>5</v>
      </c>
      <c r="J106" s="36" t="s">
        <v>48</v>
      </c>
      <c r="K106" s="36">
        <v>3.9E-2</v>
      </c>
      <c r="L106" s="36"/>
    </row>
    <row r="107" spans="1:12" x14ac:dyDescent="0.15">
      <c r="A107" s="40" t="s">
        <v>34</v>
      </c>
      <c r="B107" s="40"/>
      <c r="C107" s="40"/>
      <c r="D107" s="40">
        <f t="shared" ref="D107:I107" si="9">SUM(D103:D106)</f>
        <v>17944</v>
      </c>
      <c r="E107" s="40"/>
      <c r="F107" s="40">
        <f t="shared" si="9"/>
        <v>17944</v>
      </c>
      <c r="G107" s="40"/>
      <c r="H107" s="40">
        <f t="shared" si="9"/>
        <v>58</v>
      </c>
      <c r="I107" s="40">
        <f t="shared" si="9"/>
        <v>62</v>
      </c>
      <c r="J107" s="40"/>
      <c r="K107" s="40">
        <f>SUM(K103:K106)</f>
        <v>0.156</v>
      </c>
      <c r="L107" s="40"/>
    </row>
    <row r="109" spans="1:12" ht="26.25" x14ac:dyDescent="0.15">
      <c r="A109" s="121" t="s">
        <v>1</v>
      </c>
      <c r="B109" s="122"/>
      <c r="C109" s="122"/>
      <c r="D109" s="122"/>
      <c r="E109" s="122"/>
      <c r="F109" s="122"/>
      <c r="G109" s="123"/>
      <c r="H109" s="122"/>
      <c r="I109" s="122"/>
      <c r="J109" s="122"/>
      <c r="K109" s="122"/>
      <c r="L109" s="27"/>
    </row>
    <row r="110" spans="1:12" ht="15" x14ac:dyDescent="0.15">
      <c r="A110" s="124" t="s">
        <v>2</v>
      </c>
      <c r="B110" s="124"/>
      <c r="C110" s="124"/>
      <c r="D110" s="125">
        <v>45784</v>
      </c>
      <c r="E110" s="125"/>
      <c r="F110" s="125"/>
      <c r="G110" s="126"/>
      <c r="H110" s="125"/>
      <c r="I110" s="125"/>
      <c r="J110" s="125"/>
      <c r="K110" s="125"/>
      <c r="L110" s="27"/>
    </row>
    <row r="111" spans="1:12" x14ac:dyDescent="0.15">
      <c r="A111" s="113" t="s">
        <v>3</v>
      </c>
      <c r="B111" s="114"/>
      <c r="C111" s="114"/>
      <c r="D111" s="115"/>
      <c r="E111" s="116"/>
      <c r="F111" s="116"/>
      <c r="G111" s="116"/>
      <c r="H111" s="116"/>
      <c r="I111" s="116"/>
      <c r="J111" s="116"/>
      <c r="K111" s="116"/>
      <c r="L111" s="116"/>
    </row>
    <row r="112" spans="1:12" x14ac:dyDescent="0.15">
      <c r="A112" s="114"/>
      <c r="B112" s="114"/>
      <c r="C112" s="114"/>
      <c r="D112" s="115"/>
      <c r="E112" s="116"/>
      <c r="F112" s="116"/>
      <c r="G112" s="116"/>
      <c r="H112" s="116"/>
      <c r="I112" s="116"/>
      <c r="J112" s="116"/>
      <c r="K112" s="116"/>
      <c r="L112" s="116"/>
    </row>
    <row r="113" spans="1:12" ht="24.75" x14ac:dyDescent="0.15">
      <c r="A113" s="28" t="s">
        <v>17</v>
      </c>
      <c r="B113" s="29" t="s">
        <v>18</v>
      </c>
      <c r="C113" s="30" t="s">
        <v>19</v>
      </c>
      <c r="D113" s="31" t="s">
        <v>21</v>
      </c>
      <c r="E113" s="32" t="s">
        <v>22</v>
      </c>
      <c r="F113" s="32" t="s">
        <v>23</v>
      </c>
      <c r="G113" s="33" t="s">
        <v>46</v>
      </c>
      <c r="H113" s="34" t="s">
        <v>25</v>
      </c>
      <c r="I113" s="34" t="s">
        <v>26</v>
      </c>
      <c r="J113" s="34" t="s">
        <v>27</v>
      </c>
      <c r="K113" s="34" t="s">
        <v>28</v>
      </c>
      <c r="L113" s="35" t="s">
        <v>29</v>
      </c>
    </row>
    <row r="114" spans="1:12" x14ac:dyDescent="0.15">
      <c r="A114" s="36" t="s">
        <v>487</v>
      </c>
      <c r="B114" s="36" t="s">
        <v>101</v>
      </c>
      <c r="C114" s="37" t="s">
        <v>488</v>
      </c>
      <c r="D114" s="36">
        <v>5800</v>
      </c>
      <c r="E114" s="36"/>
      <c r="F114" s="36">
        <f>D114+E114</f>
        <v>5800</v>
      </c>
      <c r="G114" s="38" t="s">
        <v>47</v>
      </c>
      <c r="H114" s="36">
        <v>21</v>
      </c>
      <c r="I114" s="36">
        <v>22</v>
      </c>
      <c r="J114" s="36" t="s">
        <v>48</v>
      </c>
      <c r="K114" s="36">
        <v>3.9E-2</v>
      </c>
      <c r="L114" s="39" t="s">
        <v>497</v>
      </c>
    </row>
    <row r="115" spans="1:12" x14ac:dyDescent="0.15">
      <c r="A115" s="40"/>
      <c r="B115" s="40"/>
      <c r="C115" s="40"/>
      <c r="D115" s="36">
        <v>1811</v>
      </c>
      <c r="E115" s="36"/>
      <c r="F115" s="36">
        <f>D115+E115</f>
        <v>1811</v>
      </c>
      <c r="G115" s="36" t="s">
        <v>49</v>
      </c>
      <c r="H115" s="36">
        <v>5</v>
      </c>
      <c r="I115" s="36">
        <v>6</v>
      </c>
      <c r="J115" s="36" t="s">
        <v>48</v>
      </c>
      <c r="K115" s="36">
        <v>3.9E-2</v>
      </c>
      <c r="L115" s="36"/>
    </row>
    <row r="116" spans="1:12" x14ac:dyDescent="0.15">
      <c r="A116" s="40" t="s">
        <v>34</v>
      </c>
      <c r="B116" s="40"/>
      <c r="C116" s="40"/>
      <c r="D116" s="40">
        <f t="shared" ref="D116:I116" si="10">SUM(D114:D115)</f>
        <v>7611</v>
      </c>
      <c r="E116" s="40"/>
      <c r="F116" s="40">
        <f t="shared" si="10"/>
        <v>7611</v>
      </c>
      <c r="G116" s="40"/>
      <c r="H116" s="40">
        <f t="shared" si="10"/>
        <v>26</v>
      </c>
      <c r="I116" s="40">
        <f t="shared" si="10"/>
        <v>28</v>
      </c>
      <c r="J116" s="40"/>
      <c r="K116" s="40">
        <f>SUM(K114:K115)</f>
        <v>7.8E-2</v>
      </c>
      <c r="L116" s="40"/>
    </row>
    <row r="118" spans="1:12" ht="26.25" x14ac:dyDescent="0.15">
      <c r="A118" s="121" t="s">
        <v>1</v>
      </c>
      <c r="B118" s="122"/>
      <c r="C118" s="122"/>
      <c r="D118" s="122"/>
      <c r="E118" s="122"/>
      <c r="F118" s="122"/>
      <c r="G118" s="123"/>
      <c r="H118" s="122"/>
      <c r="I118" s="122"/>
      <c r="J118" s="122"/>
      <c r="K118" s="122"/>
      <c r="L118" s="27"/>
    </row>
    <row r="119" spans="1:12" ht="15" x14ac:dyDescent="0.15">
      <c r="A119" s="124" t="s">
        <v>2</v>
      </c>
      <c r="B119" s="124"/>
      <c r="C119" s="124"/>
      <c r="D119" s="125">
        <v>45784</v>
      </c>
      <c r="E119" s="125"/>
      <c r="F119" s="125"/>
      <c r="G119" s="126"/>
      <c r="H119" s="125"/>
      <c r="I119" s="125"/>
      <c r="J119" s="125"/>
      <c r="K119" s="125"/>
      <c r="L119" s="27"/>
    </row>
    <row r="120" spans="1:12" x14ac:dyDescent="0.15">
      <c r="A120" s="113" t="s">
        <v>3</v>
      </c>
      <c r="B120" s="114"/>
      <c r="C120" s="114"/>
      <c r="D120" s="115"/>
      <c r="E120" s="116"/>
      <c r="F120" s="116"/>
      <c r="G120" s="116"/>
      <c r="H120" s="116"/>
      <c r="I120" s="116"/>
      <c r="J120" s="116"/>
      <c r="K120" s="116"/>
      <c r="L120" s="116"/>
    </row>
    <row r="121" spans="1:12" x14ac:dyDescent="0.15">
      <c r="A121" s="114"/>
      <c r="B121" s="114"/>
      <c r="C121" s="114"/>
      <c r="D121" s="115"/>
      <c r="E121" s="116"/>
      <c r="F121" s="116"/>
      <c r="G121" s="116"/>
      <c r="H121" s="116"/>
      <c r="I121" s="116"/>
      <c r="J121" s="116"/>
      <c r="K121" s="116"/>
      <c r="L121" s="116"/>
    </row>
    <row r="122" spans="1:12" ht="24.75" x14ac:dyDescent="0.15">
      <c r="A122" s="28" t="s">
        <v>17</v>
      </c>
      <c r="B122" s="29" t="s">
        <v>18</v>
      </c>
      <c r="C122" s="30" t="s">
        <v>19</v>
      </c>
      <c r="D122" s="31" t="s">
        <v>21</v>
      </c>
      <c r="E122" s="32" t="s">
        <v>22</v>
      </c>
      <c r="F122" s="32" t="s">
        <v>23</v>
      </c>
      <c r="G122" s="33" t="s">
        <v>46</v>
      </c>
      <c r="H122" s="34" t="s">
        <v>25</v>
      </c>
      <c r="I122" s="34" t="s">
        <v>26</v>
      </c>
      <c r="J122" s="34" t="s">
        <v>27</v>
      </c>
      <c r="K122" s="34" t="s">
        <v>28</v>
      </c>
      <c r="L122" s="35" t="s">
        <v>29</v>
      </c>
    </row>
    <row r="123" spans="1:12" ht="27" x14ac:dyDescent="0.15">
      <c r="A123" s="36" t="s">
        <v>487</v>
      </c>
      <c r="B123" s="36" t="s">
        <v>101</v>
      </c>
      <c r="C123" s="37" t="s">
        <v>488</v>
      </c>
      <c r="D123" s="36">
        <v>5800</v>
      </c>
      <c r="E123" s="36"/>
      <c r="F123" s="36">
        <f t="shared" ref="F123:F128" si="11">D123+E123</f>
        <v>5800</v>
      </c>
      <c r="G123" s="38" t="s">
        <v>94</v>
      </c>
      <c r="H123" s="36">
        <v>21</v>
      </c>
      <c r="I123" s="36">
        <v>22</v>
      </c>
      <c r="J123" s="36" t="s">
        <v>48</v>
      </c>
      <c r="K123" s="36">
        <v>3.9E-2</v>
      </c>
      <c r="L123" s="39" t="s">
        <v>498</v>
      </c>
    </row>
    <row r="124" spans="1:12" x14ac:dyDescent="0.15">
      <c r="A124" s="40"/>
      <c r="B124" s="40"/>
      <c r="C124" s="40"/>
      <c r="D124" s="36">
        <v>5800</v>
      </c>
      <c r="E124" s="36"/>
      <c r="F124" s="36">
        <f t="shared" si="11"/>
        <v>5800</v>
      </c>
      <c r="G124" s="36" t="s">
        <v>95</v>
      </c>
      <c r="H124" s="36">
        <v>21</v>
      </c>
      <c r="I124" s="36">
        <v>22</v>
      </c>
      <c r="J124" s="36" t="s">
        <v>48</v>
      </c>
      <c r="K124" s="36">
        <v>3.9E-2</v>
      </c>
      <c r="L124" s="36"/>
    </row>
    <row r="125" spans="1:12" x14ac:dyDescent="0.15">
      <c r="A125" s="40"/>
      <c r="B125" s="40"/>
      <c r="C125" s="40"/>
      <c r="D125" s="36">
        <v>5800</v>
      </c>
      <c r="E125" s="36"/>
      <c r="F125" s="36">
        <f t="shared" si="11"/>
        <v>5800</v>
      </c>
      <c r="G125" s="36" t="s">
        <v>96</v>
      </c>
      <c r="H125" s="36">
        <v>21</v>
      </c>
      <c r="I125" s="36">
        <v>22</v>
      </c>
      <c r="J125" s="36" t="s">
        <v>48</v>
      </c>
      <c r="K125" s="36">
        <v>3.9E-2</v>
      </c>
      <c r="L125" s="36"/>
    </row>
    <row r="126" spans="1:12" x14ac:dyDescent="0.15">
      <c r="A126" s="40"/>
      <c r="B126" s="40"/>
      <c r="C126" s="40"/>
      <c r="D126" s="36">
        <v>5800</v>
      </c>
      <c r="E126" s="36"/>
      <c r="F126" s="36">
        <f t="shared" si="11"/>
        <v>5800</v>
      </c>
      <c r="G126" s="36" t="s">
        <v>97</v>
      </c>
      <c r="H126" s="36">
        <v>21</v>
      </c>
      <c r="I126" s="36">
        <v>22</v>
      </c>
      <c r="J126" s="36" t="s">
        <v>48</v>
      </c>
      <c r="K126" s="36">
        <v>3.9E-2</v>
      </c>
      <c r="L126" s="36"/>
    </row>
    <row r="127" spans="1:12" x14ac:dyDescent="0.15">
      <c r="A127" s="40"/>
      <c r="B127" s="40"/>
      <c r="C127" s="40"/>
      <c r="D127" s="36">
        <v>5800</v>
      </c>
      <c r="E127" s="36"/>
      <c r="F127" s="36">
        <f t="shared" si="11"/>
        <v>5800</v>
      </c>
      <c r="G127" s="36" t="s">
        <v>98</v>
      </c>
      <c r="H127" s="36">
        <v>21</v>
      </c>
      <c r="I127" s="36">
        <v>22</v>
      </c>
      <c r="J127" s="36" t="s">
        <v>48</v>
      </c>
      <c r="K127" s="36">
        <v>3.9E-2</v>
      </c>
      <c r="L127" s="36"/>
    </row>
    <row r="128" spans="1:12" x14ac:dyDescent="0.15">
      <c r="A128" s="40"/>
      <c r="B128" s="40"/>
      <c r="C128" s="40"/>
      <c r="D128" s="36">
        <v>3626</v>
      </c>
      <c r="E128" s="36"/>
      <c r="F128" s="36">
        <f t="shared" si="11"/>
        <v>3626</v>
      </c>
      <c r="G128" s="36" t="s">
        <v>99</v>
      </c>
      <c r="H128" s="36">
        <v>12</v>
      </c>
      <c r="I128" s="36">
        <v>13</v>
      </c>
      <c r="J128" s="36" t="s">
        <v>48</v>
      </c>
      <c r="K128" s="36">
        <v>3.9E-2</v>
      </c>
      <c r="L128" s="36"/>
    </row>
    <row r="129" spans="1:12" x14ac:dyDescent="0.15">
      <c r="A129" s="40" t="s">
        <v>34</v>
      </c>
      <c r="B129" s="40"/>
      <c r="C129" s="40"/>
      <c r="D129" s="40">
        <f>SUM(D123:D128)</f>
        <v>32626</v>
      </c>
      <c r="E129" s="40"/>
      <c r="F129" s="40">
        <f>SUM(F123:F128)</f>
        <v>32626</v>
      </c>
      <c r="G129" s="40"/>
      <c r="H129" s="40">
        <f>SUM(H123:H128)</f>
        <v>117</v>
      </c>
      <c r="I129" s="40">
        <f>SUM(I123:I128)</f>
        <v>123</v>
      </c>
      <c r="J129" s="40"/>
      <c r="K129" s="40">
        <f>SUM(K123:K128)</f>
        <v>0.23400000000000001</v>
      </c>
      <c r="L129" s="40"/>
    </row>
    <row r="131" spans="1:12" ht="26.25" x14ac:dyDescent="0.15">
      <c r="A131" s="121" t="s">
        <v>1</v>
      </c>
      <c r="B131" s="122"/>
      <c r="C131" s="122"/>
      <c r="D131" s="122"/>
      <c r="E131" s="122"/>
      <c r="F131" s="122"/>
      <c r="G131" s="123"/>
      <c r="H131" s="122"/>
      <c r="I131" s="122"/>
      <c r="J131" s="122"/>
      <c r="K131" s="122"/>
      <c r="L131" s="27"/>
    </row>
    <row r="132" spans="1:12" ht="15" x14ac:dyDescent="0.15">
      <c r="A132" s="124" t="s">
        <v>2</v>
      </c>
      <c r="B132" s="124"/>
      <c r="C132" s="124"/>
      <c r="D132" s="125">
        <v>45784</v>
      </c>
      <c r="E132" s="125"/>
      <c r="F132" s="125"/>
      <c r="G132" s="126"/>
      <c r="H132" s="125"/>
      <c r="I132" s="125"/>
      <c r="J132" s="125"/>
      <c r="K132" s="125"/>
      <c r="L132" s="27"/>
    </row>
    <row r="133" spans="1:12" x14ac:dyDescent="0.15">
      <c r="A133" s="113" t="s">
        <v>3</v>
      </c>
      <c r="B133" s="114"/>
      <c r="C133" s="114"/>
      <c r="D133" s="115"/>
      <c r="E133" s="116"/>
      <c r="F133" s="116"/>
      <c r="G133" s="116"/>
      <c r="H133" s="116"/>
      <c r="I133" s="116"/>
      <c r="J133" s="116"/>
      <c r="K133" s="116"/>
      <c r="L133" s="116"/>
    </row>
    <row r="134" spans="1:12" x14ac:dyDescent="0.15">
      <c r="A134" s="114"/>
      <c r="B134" s="114"/>
      <c r="C134" s="114"/>
      <c r="D134" s="115"/>
      <c r="E134" s="116"/>
      <c r="F134" s="116"/>
      <c r="G134" s="116"/>
      <c r="H134" s="116"/>
      <c r="I134" s="116"/>
      <c r="J134" s="116"/>
      <c r="K134" s="116"/>
      <c r="L134" s="116"/>
    </row>
    <row r="135" spans="1:12" ht="24.75" x14ac:dyDescent="0.15">
      <c r="A135" s="28" t="s">
        <v>17</v>
      </c>
      <c r="B135" s="29" t="s">
        <v>18</v>
      </c>
      <c r="C135" s="30" t="s">
        <v>19</v>
      </c>
      <c r="D135" s="31" t="s">
        <v>21</v>
      </c>
      <c r="E135" s="32" t="s">
        <v>22</v>
      </c>
      <c r="F135" s="32" t="s">
        <v>23</v>
      </c>
      <c r="G135" s="33" t="s">
        <v>46</v>
      </c>
      <c r="H135" s="34" t="s">
        <v>25</v>
      </c>
      <c r="I135" s="34" t="s">
        <v>26</v>
      </c>
      <c r="J135" s="34" t="s">
        <v>27</v>
      </c>
      <c r="K135" s="34" t="s">
        <v>28</v>
      </c>
      <c r="L135" s="35" t="s">
        <v>29</v>
      </c>
    </row>
    <row r="136" spans="1:12" ht="67.5" x14ac:dyDescent="0.15">
      <c r="A136" s="36" t="s">
        <v>487</v>
      </c>
      <c r="B136" s="36" t="s">
        <v>105</v>
      </c>
      <c r="C136" s="37" t="s">
        <v>499</v>
      </c>
      <c r="D136" s="36">
        <v>2500</v>
      </c>
      <c r="E136" s="36"/>
      <c r="F136" s="36">
        <f t="shared" ref="F136:F141" si="12">D136+E136</f>
        <v>2500</v>
      </c>
      <c r="G136" s="38" t="s">
        <v>94</v>
      </c>
      <c r="H136" s="36">
        <v>15.1</v>
      </c>
      <c r="I136" s="36">
        <v>16.100000000000001</v>
      </c>
      <c r="J136" s="36" t="s">
        <v>48</v>
      </c>
      <c r="K136" s="36">
        <v>3.9E-2</v>
      </c>
      <c r="L136" s="39" t="s">
        <v>500</v>
      </c>
    </row>
    <row r="137" spans="1:12" x14ac:dyDescent="0.15">
      <c r="A137" s="40"/>
      <c r="B137" s="40"/>
      <c r="C137" s="40"/>
      <c r="D137" s="36">
        <v>2500</v>
      </c>
      <c r="E137" s="36"/>
      <c r="F137" s="36">
        <f t="shared" si="12"/>
        <v>2500</v>
      </c>
      <c r="G137" s="36" t="s">
        <v>95</v>
      </c>
      <c r="H137" s="36">
        <v>15.1</v>
      </c>
      <c r="I137" s="36">
        <v>16.100000000000001</v>
      </c>
      <c r="J137" s="36" t="s">
        <v>48</v>
      </c>
      <c r="K137" s="36">
        <v>3.9E-2</v>
      </c>
      <c r="L137" s="36"/>
    </row>
    <row r="138" spans="1:12" x14ac:dyDescent="0.15">
      <c r="A138" s="40"/>
      <c r="B138" s="40"/>
      <c r="C138" s="40"/>
      <c r="D138" s="36">
        <v>2500</v>
      </c>
      <c r="E138" s="36"/>
      <c r="F138" s="36">
        <f t="shared" si="12"/>
        <v>2500</v>
      </c>
      <c r="G138" s="36" t="s">
        <v>96</v>
      </c>
      <c r="H138" s="36">
        <v>15.1</v>
      </c>
      <c r="I138" s="36">
        <v>16.100000000000001</v>
      </c>
      <c r="J138" s="36" t="s">
        <v>48</v>
      </c>
      <c r="K138" s="36">
        <v>3.9E-2</v>
      </c>
      <c r="L138" s="36"/>
    </row>
    <row r="139" spans="1:12" x14ac:dyDescent="0.15">
      <c r="A139" s="40"/>
      <c r="B139" s="40"/>
      <c r="C139" s="40"/>
      <c r="D139" s="36">
        <v>2500</v>
      </c>
      <c r="E139" s="36"/>
      <c r="F139" s="36">
        <f t="shared" si="12"/>
        <v>2500</v>
      </c>
      <c r="G139" s="36" t="s">
        <v>97</v>
      </c>
      <c r="H139" s="36">
        <v>15.1</v>
      </c>
      <c r="I139" s="36">
        <v>16.100000000000001</v>
      </c>
      <c r="J139" s="36" t="s">
        <v>48</v>
      </c>
      <c r="K139" s="36">
        <v>3.9E-2</v>
      </c>
      <c r="L139" s="36"/>
    </row>
    <row r="140" spans="1:12" x14ac:dyDescent="0.15">
      <c r="A140" s="40"/>
      <c r="B140" s="40"/>
      <c r="C140" s="40"/>
      <c r="D140" s="36">
        <v>2500</v>
      </c>
      <c r="E140" s="36"/>
      <c r="F140" s="36">
        <f t="shared" si="12"/>
        <v>2500</v>
      </c>
      <c r="G140" s="36" t="s">
        <v>98</v>
      </c>
      <c r="H140" s="36">
        <v>15.1</v>
      </c>
      <c r="I140" s="36">
        <v>16.100000000000001</v>
      </c>
      <c r="J140" s="36" t="s">
        <v>48</v>
      </c>
      <c r="K140" s="36">
        <v>3.9E-2</v>
      </c>
      <c r="L140" s="36"/>
    </row>
    <row r="141" spans="1:12" x14ac:dyDescent="0.15">
      <c r="A141" s="40"/>
      <c r="B141" s="40"/>
      <c r="C141" s="40"/>
      <c r="D141" s="36">
        <v>2086</v>
      </c>
      <c r="E141" s="36"/>
      <c r="F141" s="36">
        <f t="shared" si="12"/>
        <v>2086</v>
      </c>
      <c r="G141" s="36" t="s">
        <v>99</v>
      </c>
      <c r="H141" s="36">
        <v>12</v>
      </c>
      <c r="I141" s="36">
        <v>13</v>
      </c>
      <c r="J141" s="36" t="s">
        <v>48</v>
      </c>
      <c r="K141" s="36">
        <v>3.9E-2</v>
      </c>
      <c r="L141" s="36"/>
    </row>
    <row r="142" spans="1:12" x14ac:dyDescent="0.15">
      <c r="A142" s="40" t="s">
        <v>34</v>
      </c>
      <c r="B142" s="40"/>
      <c r="C142" s="40"/>
      <c r="D142" s="40">
        <f t="shared" ref="D142:I142" si="13">SUM(D136:D141)</f>
        <v>14586</v>
      </c>
      <c r="E142" s="40"/>
      <c r="F142" s="40">
        <f t="shared" si="13"/>
        <v>14586</v>
      </c>
      <c r="G142" s="40"/>
      <c r="H142" s="40">
        <f t="shared" si="13"/>
        <v>87.5</v>
      </c>
      <c r="I142" s="40">
        <f t="shared" si="13"/>
        <v>93.5</v>
      </c>
      <c r="J142" s="40"/>
      <c r="K142" s="40">
        <f>SUM(K136:K141)</f>
        <v>0.23400000000000001</v>
      </c>
      <c r="L142" s="40"/>
    </row>
    <row r="144" spans="1:12" ht="26.25" x14ac:dyDescent="0.15">
      <c r="A144" s="121" t="s">
        <v>1</v>
      </c>
      <c r="B144" s="122"/>
      <c r="C144" s="122"/>
      <c r="D144" s="122"/>
      <c r="E144" s="122"/>
      <c r="F144" s="122"/>
      <c r="G144" s="123"/>
      <c r="H144" s="122"/>
      <c r="I144" s="122"/>
      <c r="J144" s="122"/>
      <c r="K144" s="122"/>
      <c r="L144" s="27"/>
    </row>
    <row r="145" spans="1:12" ht="15" x14ac:dyDescent="0.15">
      <c r="A145" s="124" t="s">
        <v>2</v>
      </c>
      <c r="B145" s="124"/>
      <c r="C145" s="124"/>
      <c r="D145" s="125">
        <v>45784</v>
      </c>
      <c r="E145" s="125"/>
      <c r="F145" s="125"/>
      <c r="G145" s="126"/>
      <c r="H145" s="125"/>
      <c r="I145" s="125"/>
      <c r="J145" s="125"/>
      <c r="K145" s="125"/>
      <c r="L145" s="27"/>
    </row>
    <row r="146" spans="1:12" x14ac:dyDescent="0.15">
      <c r="A146" s="113" t="s">
        <v>3</v>
      </c>
      <c r="B146" s="114"/>
      <c r="C146" s="114"/>
      <c r="D146" s="115"/>
      <c r="E146" s="116"/>
      <c r="F146" s="116"/>
      <c r="G146" s="116"/>
      <c r="H146" s="116"/>
      <c r="I146" s="116"/>
      <c r="J146" s="116"/>
      <c r="K146" s="116"/>
      <c r="L146" s="116"/>
    </row>
    <row r="147" spans="1:12" x14ac:dyDescent="0.15">
      <c r="A147" s="114"/>
      <c r="B147" s="114"/>
      <c r="C147" s="114"/>
      <c r="D147" s="115"/>
      <c r="E147" s="116"/>
      <c r="F147" s="116"/>
      <c r="G147" s="116"/>
      <c r="H147" s="116"/>
      <c r="I147" s="116"/>
      <c r="J147" s="116"/>
      <c r="K147" s="116"/>
      <c r="L147" s="116"/>
    </row>
    <row r="148" spans="1:12" ht="24.75" x14ac:dyDescent="0.15">
      <c r="A148" s="28" t="s">
        <v>17</v>
      </c>
      <c r="B148" s="29" t="s">
        <v>18</v>
      </c>
      <c r="C148" s="30" t="s">
        <v>19</v>
      </c>
      <c r="D148" s="31" t="s">
        <v>21</v>
      </c>
      <c r="E148" s="32" t="s">
        <v>22</v>
      </c>
      <c r="F148" s="32" t="s">
        <v>23</v>
      </c>
      <c r="G148" s="33" t="s">
        <v>46</v>
      </c>
      <c r="H148" s="34" t="s">
        <v>25</v>
      </c>
      <c r="I148" s="34" t="s">
        <v>26</v>
      </c>
      <c r="J148" s="34" t="s">
        <v>27</v>
      </c>
      <c r="K148" s="34" t="s">
        <v>28</v>
      </c>
      <c r="L148" s="35" t="s">
        <v>29</v>
      </c>
    </row>
    <row r="149" spans="1:12" x14ac:dyDescent="0.15">
      <c r="A149" s="36" t="s">
        <v>487</v>
      </c>
      <c r="B149" s="36" t="s">
        <v>106</v>
      </c>
      <c r="C149" s="37" t="s">
        <v>499</v>
      </c>
      <c r="D149" s="36">
        <v>510</v>
      </c>
      <c r="E149" s="36"/>
      <c r="F149" s="36">
        <f>D149+E149</f>
        <v>510</v>
      </c>
      <c r="G149" s="38" t="s">
        <v>32</v>
      </c>
      <c r="H149" s="36">
        <v>4</v>
      </c>
      <c r="I149" s="36">
        <v>5</v>
      </c>
      <c r="J149" s="36" t="s">
        <v>48</v>
      </c>
      <c r="K149" s="36">
        <v>3.9E-2</v>
      </c>
      <c r="L149" s="39" t="s">
        <v>501</v>
      </c>
    </row>
    <row r="150" spans="1:12" x14ac:dyDescent="0.15">
      <c r="A150" s="40" t="s">
        <v>34</v>
      </c>
      <c r="B150" s="40"/>
      <c r="C150" s="40"/>
      <c r="D150" s="40">
        <f>SUM(D149:D149)</f>
        <v>510</v>
      </c>
      <c r="E150" s="40"/>
      <c r="F150" s="40">
        <f>SUM(F149:F149)</f>
        <v>510</v>
      </c>
      <c r="G150" s="40"/>
      <c r="H150" s="40">
        <f>SUM(H149:H149)</f>
        <v>4</v>
      </c>
      <c r="I150" s="40">
        <f>SUM(I149:I149)</f>
        <v>5</v>
      </c>
      <c r="J150" s="40"/>
      <c r="K150" s="40">
        <f>SUM(K149:K149)</f>
        <v>3.9E-2</v>
      </c>
      <c r="L150" s="40"/>
    </row>
    <row r="152" spans="1:12" ht="26.25" x14ac:dyDescent="0.15">
      <c r="A152" s="121" t="s">
        <v>1</v>
      </c>
      <c r="B152" s="122"/>
      <c r="C152" s="122"/>
      <c r="D152" s="122"/>
      <c r="E152" s="122"/>
      <c r="F152" s="122"/>
      <c r="G152" s="123"/>
      <c r="H152" s="122"/>
      <c r="I152" s="122"/>
      <c r="J152" s="122"/>
      <c r="K152" s="122"/>
      <c r="L152" s="27"/>
    </row>
    <row r="153" spans="1:12" ht="15" x14ac:dyDescent="0.15">
      <c r="A153" s="124" t="s">
        <v>2</v>
      </c>
      <c r="B153" s="124"/>
      <c r="C153" s="124"/>
      <c r="D153" s="125">
        <v>45784</v>
      </c>
      <c r="E153" s="125"/>
      <c r="F153" s="125"/>
      <c r="G153" s="126"/>
      <c r="H153" s="125"/>
      <c r="I153" s="125"/>
      <c r="J153" s="125"/>
      <c r="K153" s="125"/>
      <c r="L153" s="27"/>
    </row>
    <row r="154" spans="1:12" x14ac:dyDescent="0.15">
      <c r="A154" s="113" t="s">
        <v>3</v>
      </c>
      <c r="B154" s="114"/>
      <c r="C154" s="114"/>
      <c r="D154" s="115"/>
      <c r="E154" s="116"/>
      <c r="F154" s="116"/>
      <c r="G154" s="116"/>
      <c r="H154" s="116"/>
      <c r="I154" s="116"/>
      <c r="J154" s="116"/>
      <c r="K154" s="116"/>
      <c r="L154" s="116"/>
    </row>
    <row r="155" spans="1:12" x14ac:dyDescent="0.15">
      <c r="A155" s="114"/>
      <c r="B155" s="114"/>
      <c r="C155" s="114"/>
      <c r="D155" s="115"/>
      <c r="E155" s="116"/>
      <c r="F155" s="116"/>
      <c r="G155" s="116"/>
      <c r="H155" s="116"/>
      <c r="I155" s="116"/>
      <c r="J155" s="116"/>
      <c r="K155" s="116"/>
      <c r="L155" s="116"/>
    </row>
    <row r="156" spans="1:12" ht="24.75" x14ac:dyDescent="0.15">
      <c r="A156" s="28" t="s">
        <v>17</v>
      </c>
      <c r="B156" s="29" t="s">
        <v>18</v>
      </c>
      <c r="C156" s="30" t="s">
        <v>19</v>
      </c>
      <c r="D156" s="31" t="s">
        <v>21</v>
      </c>
      <c r="E156" s="32" t="s">
        <v>22</v>
      </c>
      <c r="F156" s="32" t="s">
        <v>23</v>
      </c>
      <c r="G156" s="33" t="s">
        <v>46</v>
      </c>
      <c r="H156" s="34" t="s">
        <v>25</v>
      </c>
      <c r="I156" s="34" t="s">
        <v>26</v>
      </c>
      <c r="J156" s="34" t="s">
        <v>27</v>
      </c>
      <c r="K156" s="34" t="s">
        <v>28</v>
      </c>
      <c r="L156" s="35" t="s">
        <v>29</v>
      </c>
    </row>
    <row r="157" spans="1:12" ht="40.5" x14ac:dyDescent="0.15">
      <c r="A157" s="36" t="s">
        <v>487</v>
      </c>
      <c r="B157" s="36" t="s">
        <v>106</v>
      </c>
      <c r="C157" s="37" t="s">
        <v>499</v>
      </c>
      <c r="D157" s="36">
        <v>3000</v>
      </c>
      <c r="E157" s="36"/>
      <c r="F157" s="36">
        <f t="shared" ref="F157:F160" si="14">D157+E157</f>
        <v>3000</v>
      </c>
      <c r="G157" s="38" t="s">
        <v>90</v>
      </c>
      <c r="H157" s="36">
        <v>18.3</v>
      </c>
      <c r="I157" s="36">
        <v>19.3</v>
      </c>
      <c r="J157" s="36" t="s">
        <v>48</v>
      </c>
      <c r="K157" s="36">
        <v>3.9E-2</v>
      </c>
      <c r="L157" s="39" t="s">
        <v>502</v>
      </c>
    </row>
    <row r="158" spans="1:12" x14ac:dyDescent="0.15">
      <c r="A158" s="40"/>
      <c r="B158" s="40"/>
      <c r="C158" s="40"/>
      <c r="D158" s="36">
        <v>3000</v>
      </c>
      <c r="E158" s="36"/>
      <c r="F158" s="36">
        <f t="shared" si="14"/>
        <v>3000</v>
      </c>
      <c r="G158" s="36" t="s">
        <v>91</v>
      </c>
      <c r="H158" s="36">
        <v>18.3</v>
      </c>
      <c r="I158" s="36">
        <v>19.3</v>
      </c>
      <c r="J158" s="36" t="s">
        <v>48</v>
      </c>
      <c r="K158" s="36">
        <v>3.9E-2</v>
      </c>
      <c r="L158" s="36"/>
    </row>
    <row r="159" spans="1:12" x14ac:dyDescent="0.15">
      <c r="A159" s="40"/>
      <c r="B159" s="40"/>
      <c r="C159" s="40"/>
      <c r="D159" s="36">
        <v>3000</v>
      </c>
      <c r="E159" s="36"/>
      <c r="F159" s="36">
        <f t="shared" si="14"/>
        <v>3000</v>
      </c>
      <c r="G159" s="36" t="s">
        <v>92</v>
      </c>
      <c r="H159" s="36">
        <v>18.3</v>
      </c>
      <c r="I159" s="36">
        <v>19.3</v>
      </c>
      <c r="J159" s="36" t="s">
        <v>48</v>
      </c>
      <c r="K159" s="36">
        <v>3.9E-2</v>
      </c>
      <c r="L159" s="36"/>
    </row>
    <row r="160" spans="1:12" x14ac:dyDescent="0.15">
      <c r="A160" s="40"/>
      <c r="B160" s="40"/>
      <c r="C160" s="40"/>
      <c r="D160" s="36">
        <v>3279</v>
      </c>
      <c r="E160" s="36"/>
      <c r="F160" s="36">
        <f t="shared" si="14"/>
        <v>3279</v>
      </c>
      <c r="G160" s="36" t="s">
        <v>93</v>
      </c>
      <c r="H160" s="36">
        <v>19</v>
      </c>
      <c r="I160" s="36">
        <v>20</v>
      </c>
      <c r="J160" s="36" t="s">
        <v>48</v>
      </c>
      <c r="K160" s="36">
        <v>3.9E-2</v>
      </c>
      <c r="L160" s="36"/>
    </row>
    <row r="161" spans="1:12" x14ac:dyDescent="0.15">
      <c r="A161" s="40" t="s">
        <v>34</v>
      </c>
      <c r="B161" s="40"/>
      <c r="C161" s="40"/>
      <c r="D161" s="40">
        <f t="shared" ref="D161:I161" si="15">SUM(D157:D160)</f>
        <v>12279</v>
      </c>
      <c r="E161" s="40"/>
      <c r="F161" s="40">
        <f t="shared" si="15"/>
        <v>12279</v>
      </c>
      <c r="G161" s="40"/>
      <c r="H161" s="40">
        <f t="shared" si="15"/>
        <v>73.900000000000006</v>
      </c>
      <c r="I161" s="40">
        <f t="shared" si="15"/>
        <v>77.900000000000006</v>
      </c>
      <c r="J161" s="40"/>
      <c r="K161" s="40">
        <f>SUM(K157:K160)</f>
        <v>0.156</v>
      </c>
      <c r="L161" s="40"/>
    </row>
    <row r="163" spans="1:12" ht="26.25" x14ac:dyDescent="0.15">
      <c r="A163" s="121" t="s">
        <v>1</v>
      </c>
      <c r="B163" s="122"/>
      <c r="C163" s="122"/>
      <c r="D163" s="122"/>
      <c r="E163" s="122"/>
      <c r="F163" s="122"/>
      <c r="G163" s="123"/>
      <c r="H163" s="122"/>
      <c r="I163" s="122"/>
      <c r="J163" s="122"/>
      <c r="K163" s="122"/>
      <c r="L163" s="27"/>
    </row>
    <row r="164" spans="1:12" ht="15" x14ac:dyDescent="0.15">
      <c r="A164" s="124" t="s">
        <v>2</v>
      </c>
      <c r="B164" s="124"/>
      <c r="C164" s="124"/>
      <c r="D164" s="125">
        <v>45784</v>
      </c>
      <c r="E164" s="125"/>
      <c r="F164" s="125"/>
      <c r="G164" s="126"/>
      <c r="H164" s="125"/>
      <c r="I164" s="125"/>
      <c r="J164" s="125"/>
      <c r="K164" s="125"/>
      <c r="L164" s="27"/>
    </row>
    <row r="165" spans="1:12" x14ac:dyDescent="0.15">
      <c r="A165" s="113" t="s">
        <v>3</v>
      </c>
      <c r="B165" s="114"/>
      <c r="C165" s="114"/>
      <c r="D165" s="115"/>
      <c r="E165" s="116"/>
      <c r="F165" s="116"/>
      <c r="G165" s="116"/>
      <c r="H165" s="116"/>
      <c r="I165" s="116"/>
      <c r="J165" s="116"/>
      <c r="K165" s="116"/>
      <c r="L165" s="116"/>
    </row>
    <row r="166" spans="1:12" x14ac:dyDescent="0.15">
      <c r="A166" s="114"/>
      <c r="B166" s="114"/>
      <c r="C166" s="114"/>
      <c r="D166" s="115"/>
      <c r="E166" s="116"/>
      <c r="F166" s="116"/>
      <c r="G166" s="116"/>
      <c r="H166" s="116"/>
      <c r="I166" s="116"/>
      <c r="J166" s="116"/>
      <c r="K166" s="116"/>
      <c r="L166" s="116"/>
    </row>
    <row r="167" spans="1:12" ht="24.75" x14ac:dyDescent="0.15">
      <c r="A167" s="28" t="s">
        <v>17</v>
      </c>
      <c r="B167" s="29" t="s">
        <v>18</v>
      </c>
      <c r="C167" s="30" t="s">
        <v>19</v>
      </c>
      <c r="D167" s="31" t="s">
        <v>21</v>
      </c>
      <c r="E167" s="32" t="s">
        <v>22</v>
      </c>
      <c r="F167" s="32" t="s">
        <v>23</v>
      </c>
      <c r="G167" s="33" t="s">
        <v>46</v>
      </c>
      <c r="H167" s="34" t="s">
        <v>25</v>
      </c>
      <c r="I167" s="34" t="s">
        <v>26</v>
      </c>
      <c r="J167" s="34" t="s">
        <v>27</v>
      </c>
      <c r="K167" s="34" t="s">
        <v>28</v>
      </c>
      <c r="L167" s="35" t="s">
        <v>29</v>
      </c>
    </row>
    <row r="168" spans="1:12" ht="67.5" x14ac:dyDescent="0.15">
      <c r="A168" s="36" t="s">
        <v>487</v>
      </c>
      <c r="B168" s="36" t="s">
        <v>106</v>
      </c>
      <c r="C168" s="37" t="s">
        <v>499</v>
      </c>
      <c r="D168" s="36">
        <v>3000</v>
      </c>
      <c r="E168" s="36"/>
      <c r="F168" s="36">
        <f t="shared" ref="F168:F171" si="16">D168+E168</f>
        <v>3000</v>
      </c>
      <c r="G168" s="38" t="s">
        <v>90</v>
      </c>
      <c r="H168" s="36">
        <v>18.3</v>
      </c>
      <c r="I168" s="36">
        <v>19.3</v>
      </c>
      <c r="J168" s="36" t="s">
        <v>48</v>
      </c>
      <c r="K168" s="36">
        <v>3.9E-2</v>
      </c>
      <c r="L168" s="39" t="s">
        <v>500</v>
      </c>
    </row>
    <row r="169" spans="1:12" x14ac:dyDescent="0.15">
      <c r="A169" s="40"/>
      <c r="B169" s="40"/>
      <c r="C169" s="40"/>
      <c r="D169" s="36">
        <v>3000</v>
      </c>
      <c r="E169" s="36"/>
      <c r="F169" s="36">
        <f t="shared" si="16"/>
        <v>3000</v>
      </c>
      <c r="G169" s="36" t="s">
        <v>91</v>
      </c>
      <c r="H169" s="36">
        <v>18.3</v>
      </c>
      <c r="I169" s="36">
        <v>19.3</v>
      </c>
      <c r="J169" s="36" t="s">
        <v>48</v>
      </c>
      <c r="K169" s="36">
        <v>3.9E-2</v>
      </c>
      <c r="L169" s="36"/>
    </row>
    <row r="170" spans="1:12" x14ac:dyDescent="0.15">
      <c r="A170" s="40"/>
      <c r="B170" s="40"/>
      <c r="C170" s="40"/>
      <c r="D170" s="36">
        <v>3000</v>
      </c>
      <c r="E170" s="36"/>
      <c r="F170" s="36">
        <f t="shared" si="16"/>
        <v>3000</v>
      </c>
      <c r="G170" s="36" t="s">
        <v>92</v>
      </c>
      <c r="H170" s="36">
        <v>18.3</v>
      </c>
      <c r="I170" s="36">
        <v>19.3</v>
      </c>
      <c r="J170" s="36" t="s">
        <v>48</v>
      </c>
      <c r="K170" s="36">
        <v>3.9E-2</v>
      </c>
      <c r="L170" s="36"/>
    </row>
    <row r="171" spans="1:12" x14ac:dyDescent="0.15">
      <c r="A171" s="40"/>
      <c r="B171" s="40"/>
      <c r="C171" s="40"/>
      <c r="D171" s="36">
        <v>1067</v>
      </c>
      <c r="E171" s="36"/>
      <c r="F171" s="36">
        <f t="shared" si="16"/>
        <v>1067</v>
      </c>
      <c r="G171" s="36" t="s">
        <v>93</v>
      </c>
      <c r="H171" s="36">
        <v>7</v>
      </c>
      <c r="I171" s="36">
        <v>9</v>
      </c>
      <c r="J171" s="36" t="s">
        <v>48</v>
      </c>
      <c r="K171" s="36">
        <v>3.9E-2</v>
      </c>
      <c r="L171" s="36"/>
    </row>
    <row r="172" spans="1:12" x14ac:dyDescent="0.15">
      <c r="A172" s="40" t="s">
        <v>34</v>
      </c>
      <c r="B172" s="40"/>
      <c r="C172" s="40"/>
      <c r="D172" s="40">
        <f t="shared" ref="D172:I172" si="17">SUM(D168:D171)</f>
        <v>10067</v>
      </c>
      <c r="E172" s="40"/>
      <c r="F172" s="40">
        <f t="shared" si="17"/>
        <v>10067</v>
      </c>
      <c r="G172" s="40"/>
      <c r="H172" s="40">
        <f t="shared" si="17"/>
        <v>61.9</v>
      </c>
      <c r="I172" s="40">
        <f t="shared" si="17"/>
        <v>66.900000000000006</v>
      </c>
      <c r="J172" s="40"/>
      <c r="K172" s="40">
        <f>SUM(K168:K171)</f>
        <v>0.156</v>
      </c>
      <c r="L172" s="40"/>
    </row>
    <row r="174" spans="1:12" ht="26.25" x14ac:dyDescent="0.15">
      <c r="A174" s="121" t="s">
        <v>1</v>
      </c>
      <c r="B174" s="122"/>
      <c r="C174" s="122"/>
      <c r="D174" s="122"/>
      <c r="E174" s="122"/>
      <c r="F174" s="122"/>
      <c r="G174" s="123"/>
      <c r="H174" s="122"/>
      <c r="I174" s="122"/>
      <c r="J174" s="122"/>
      <c r="K174" s="122"/>
      <c r="L174" s="27"/>
    </row>
    <row r="175" spans="1:12" ht="15" x14ac:dyDescent="0.15">
      <c r="A175" s="124" t="s">
        <v>2</v>
      </c>
      <c r="B175" s="124"/>
      <c r="C175" s="124"/>
      <c r="D175" s="125">
        <v>45784</v>
      </c>
      <c r="E175" s="125"/>
      <c r="F175" s="125"/>
      <c r="G175" s="126"/>
      <c r="H175" s="125"/>
      <c r="I175" s="125"/>
      <c r="J175" s="125"/>
      <c r="K175" s="125"/>
      <c r="L175" s="27"/>
    </row>
    <row r="176" spans="1:12" x14ac:dyDescent="0.15">
      <c r="A176" s="113" t="s">
        <v>3</v>
      </c>
      <c r="B176" s="114"/>
      <c r="C176" s="114"/>
      <c r="D176" s="115"/>
      <c r="E176" s="116"/>
      <c r="F176" s="116"/>
      <c r="G176" s="116"/>
      <c r="H176" s="116"/>
      <c r="I176" s="116"/>
      <c r="J176" s="116"/>
      <c r="K176" s="116"/>
      <c r="L176" s="116"/>
    </row>
    <row r="177" spans="1:12" x14ac:dyDescent="0.15">
      <c r="A177" s="114"/>
      <c r="B177" s="114"/>
      <c r="C177" s="114"/>
      <c r="D177" s="115"/>
      <c r="E177" s="116"/>
      <c r="F177" s="116"/>
      <c r="G177" s="116"/>
      <c r="H177" s="116"/>
      <c r="I177" s="116"/>
      <c r="J177" s="116"/>
      <c r="K177" s="116"/>
      <c r="L177" s="116"/>
    </row>
    <row r="178" spans="1:12" ht="24.75" x14ac:dyDescent="0.15">
      <c r="A178" s="28" t="s">
        <v>17</v>
      </c>
      <c r="B178" s="29" t="s">
        <v>18</v>
      </c>
      <c r="C178" s="30" t="s">
        <v>19</v>
      </c>
      <c r="D178" s="31" t="s">
        <v>21</v>
      </c>
      <c r="E178" s="32" t="s">
        <v>22</v>
      </c>
      <c r="F178" s="32" t="s">
        <v>23</v>
      </c>
      <c r="G178" s="33" t="s">
        <v>46</v>
      </c>
      <c r="H178" s="34" t="s">
        <v>25</v>
      </c>
      <c r="I178" s="34" t="s">
        <v>26</v>
      </c>
      <c r="J178" s="34" t="s">
        <v>27</v>
      </c>
      <c r="K178" s="34" t="s">
        <v>28</v>
      </c>
      <c r="L178" s="35" t="s">
        <v>29</v>
      </c>
    </row>
    <row r="179" spans="1:12" ht="67.5" x14ac:dyDescent="0.15">
      <c r="A179" s="36" t="s">
        <v>487</v>
      </c>
      <c r="B179" s="36" t="s">
        <v>106</v>
      </c>
      <c r="C179" s="37" t="s">
        <v>499</v>
      </c>
      <c r="D179" s="36">
        <v>3000</v>
      </c>
      <c r="E179" s="36"/>
      <c r="F179" s="36">
        <f t="shared" ref="F179:F189" si="18">D179+E179</f>
        <v>3000</v>
      </c>
      <c r="G179" s="38" t="s">
        <v>59</v>
      </c>
      <c r="H179" s="36">
        <v>18.3</v>
      </c>
      <c r="I179" s="36">
        <v>19.3</v>
      </c>
      <c r="J179" s="36" t="s">
        <v>48</v>
      </c>
      <c r="K179" s="36">
        <v>3.9E-2</v>
      </c>
      <c r="L179" s="39" t="s">
        <v>500</v>
      </c>
    </row>
    <row r="180" spans="1:12" x14ac:dyDescent="0.15">
      <c r="A180" s="40"/>
      <c r="B180" s="40"/>
      <c r="C180" s="40"/>
      <c r="D180" s="36">
        <v>3000</v>
      </c>
      <c r="E180" s="36"/>
      <c r="F180" s="36">
        <f t="shared" si="18"/>
        <v>3000</v>
      </c>
      <c r="G180" s="36" t="s">
        <v>60</v>
      </c>
      <c r="H180" s="36">
        <v>18.3</v>
      </c>
      <c r="I180" s="36">
        <v>19.3</v>
      </c>
      <c r="J180" s="36" t="s">
        <v>48</v>
      </c>
      <c r="K180" s="36">
        <v>3.9E-2</v>
      </c>
      <c r="L180" s="36"/>
    </row>
    <row r="181" spans="1:12" x14ac:dyDescent="0.15">
      <c r="A181" s="40"/>
      <c r="B181" s="40"/>
      <c r="C181" s="40"/>
      <c r="D181" s="36">
        <v>3000</v>
      </c>
      <c r="E181" s="36"/>
      <c r="F181" s="36">
        <f t="shared" si="18"/>
        <v>3000</v>
      </c>
      <c r="G181" s="36" t="s">
        <v>61</v>
      </c>
      <c r="H181" s="36">
        <v>18.3</v>
      </c>
      <c r="I181" s="36">
        <v>19.3</v>
      </c>
      <c r="J181" s="36" t="s">
        <v>48</v>
      </c>
      <c r="K181" s="36">
        <v>3.9E-2</v>
      </c>
      <c r="L181" s="36"/>
    </row>
    <row r="182" spans="1:12" x14ac:dyDescent="0.15">
      <c r="A182" s="40"/>
      <c r="B182" s="40"/>
      <c r="C182" s="40"/>
      <c r="D182" s="36">
        <v>3000</v>
      </c>
      <c r="E182" s="36"/>
      <c r="F182" s="36">
        <f t="shared" si="18"/>
        <v>3000</v>
      </c>
      <c r="G182" s="36" t="s">
        <v>62</v>
      </c>
      <c r="H182" s="36">
        <v>18.3</v>
      </c>
      <c r="I182" s="36">
        <v>19.3</v>
      </c>
      <c r="J182" s="36" t="s">
        <v>48</v>
      </c>
      <c r="K182" s="36">
        <v>3.9E-2</v>
      </c>
      <c r="L182" s="36"/>
    </row>
    <row r="183" spans="1:12" x14ac:dyDescent="0.15">
      <c r="A183" s="40"/>
      <c r="B183" s="40"/>
      <c r="C183" s="40"/>
      <c r="D183" s="36">
        <v>3000</v>
      </c>
      <c r="E183" s="36"/>
      <c r="F183" s="36">
        <f t="shared" si="18"/>
        <v>3000</v>
      </c>
      <c r="G183" s="36" t="s">
        <v>63</v>
      </c>
      <c r="H183" s="36">
        <v>18.3</v>
      </c>
      <c r="I183" s="36">
        <v>19.3</v>
      </c>
      <c r="J183" s="36" t="s">
        <v>48</v>
      </c>
      <c r="K183" s="36">
        <v>3.9E-2</v>
      </c>
      <c r="L183" s="36"/>
    </row>
    <row r="184" spans="1:12" x14ac:dyDescent="0.15">
      <c r="A184" s="40"/>
      <c r="B184" s="40"/>
      <c r="C184" s="40"/>
      <c r="D184" s="36">
        <v>3000</v>
      </c>
      <c r="E184" s="36"/>
      <c r="F184" s="36">
        <f t="shared" si="18"/>
        <v>3000</v>
      </c>
      <c r="G184" s="36" t="s">
        <v>64</v>
      </c>
      <c r="H184" s="36">
        <v>18.3</v>
      </c>
      <c r="I184" s="36">
        <v>19.3</v>
      </c>
      <c r="J184" s="36" t="s">
        <v>48</v>
      </c>
      <c r="K184" s="36">
        <v>3.9E-2</v>
      </c>
      <c r="L184" s="36"/>
    </row>
    <row r="185" spans="1:12" x14ac:dyDescent="0.15">
      <c r="A185" s="40"/>
      <c r="B185" s="40"/>
      <c r="C185" s="40"/>
      <c r="D185" s="36">
        <v>3000</v>
      </c>
      <c r="E185" s="36"/>
      <c r="F185" s="36">
        <f t="shared" si="18"/>
        <v>3000</v>
      </c>
      <c r="G185" s="36" t="s">
        <v>65</v>
      </c>
      <c r="H185" s="36">
        <v>18.3</v>
      </c>
      <c r="I185" s="36">
        <v>19.3</v>
      </c>
      <c r="J185" s="36" t="s">
        <v>48</v>
      </c>
      <c r="K185" s="36">
        <v>3.9E-2</v>
      </c>
      <c r="L185" s="36"/>
    </row>
    <row r="186" spans="1:12" x14ac:dyDescent="0.15">
      <c r="A186" s="40"/>
      <c r="B186" s="40"/>
      <c r="C186" s="40"/>
      <c r="D186" s="36">
        <v>3000</v>
      </c>
      <c r="E186" s="36"/>
      <c r="F186" s="36">
        <f t="shared" si="18"/>
        <v>3000</v>
      </c>
      <c r="G186" s="36" t="s">
        <v>66</v>
      </c>
      <c r="H186" s="36">
        <v>18.3</v>
      </c>
      <c r="I186" s="36">
        <v>19.3</v>
      </c>
      <c r="J186" s="36" t="s">
        <v>48</v>
      </c>
      <c r="K186" s="36">
        <v>3.9E-2</v>
      </c>
      <c r="L186" s="36"/>
    </row>
    <row r="187" spans="1:12" x14ac:dyDescent="0.15">
      <c r="A187" s="40"/>
      <c r="B187" s="40"/>
      <c r="C187" s="40"/>
      <c r="D187" s="36">
        <v>3000</v>
      </c>
      <c r="E187" s="36"/>
      <c r="F187" s="36">
        <f t="shared" si="18"/>
        <v>3000</v>
      </c>
      <c r="G187" s="36" t="s">
        <v>67</v>
      </c>
      <c r="H187" s="36">
        <v>18.3</v>
      </c>
      <c r="I187" s="36">
        <v>19.3</v>
      </c>
      <c r="J187" s="36" t="s">
        <v>48</v>
      </c>
      <c r="K187" s="36">
        <v>3.9E-2</v>
      </c>
      <c r="L187" s="36"/>
    </row>
    <row r="188" spans="1:12" x14ac:dyDescent="0.15">
      <c r="A188" s="40"/>
      <c r="B188" s="40"/>
      <c r="C188" s="40"/>
      <c r="D188" s="36">
        <v>3000</v>
      </c>
      <c r="E188" s="36"/>
      <c r="F188" s="36">
        <f t="shared" si="18"/>
        <v>3000</v>
      </c>
      <c r="G188" s="36" t="s">
        <v>68</v>
      </c>
      <c r="H188" s="36">
        <v>18.3</v>
      </c>
      <c r="I188" s="36">
        <v>19.3</v>
      </c>
      <c r="J188" s="36" t="s">
        <v>48</v>
      </c>
      <c r="K188" s="36">
        <v>3.9E-2</v>
      </c>
      <c r="L188" s="36"/>
    </row>
    <row r="189" spans="1:12" x14ac:dyDescent="0.15">
      <c r="A189" s="40"/>
      <c r="B189" s="40"/>
      <c r="C189" s="40"/>
      <c r="D189" s="36">
        <v>467</v>
      </c>
      <c r="E189" s="36"/>
      <c r="F189" s="36">
        <f t="shared" si="18"/>
        <v>467</v>
      </c>
      <c r="G189" s="36" t="s">
        <v>69</v>
      </c>
      <c r="H189" s="36">
        <v>5</v>
      </c>
      <c r="I189" s="36">
        <v>6</v>
      </c>
      <c r="J189" s="36" t="s">
        <v>48</v>
      </c>
      <c r="K189" s="36">
        <v>3.9E-2</v>
      </c>
      <c r="L189" s="36"/>
    </row>
    <row r="190" spans="1:12" x14ac:dyDescent="0.15">
      <c r="A190" s="40" t="s">
        <v>34</v>
      </c>
      <c r="B190" s="40"/>
      <c r="C190" s="40"/>
      <c r="D190" s="40">
        <f>SUM(D179:D189)</f>
        <v>30467</v>
      </c>
      <c r="E190" s="40"/>
      <c r="F190" s="40">
        <f>SUM(F179:F189)</f>
        <v>30467</v>
      </c>
      <c r="G190" s="40"/>
      <c r="H190" s="40">
        <f>SUM(H179:H189)</f>
        <v>188</v>
      </c>
      <c r="I190" s="40">
        <f>SUM(I179:I189)</f>
        <v>199</v>
      </c>
      <c r="J190" s="40"/>
      <c r="K190" s="40">
        <f>SUM(K179:K189)</f>
        <v>0.42899999999999999</v>
      </c>
      <c r="L190" s="40"/>
    </row>
    <row r="192" spans="1:12" ht="26.25" x14ac:dyDescent="0.15">
      <c r="A192" s="121" t="s">
        <v>1</v>
      </c>
      <c r="B192" s="122"/>
      <c r="C192" s="122"/>
      <c r="D192" s="122"/>
      <c r="E192" s="122"/>
      <c r="F192" s="122"/>
      <c r="G192" s="123"/>
      <c r="H192" s="122"/>
      <c r="I192" s="122"/>
      <c r="J192" s="122"/>
      <c r="K192" s="122"/>
      <c r="L192" s="27"/>
    </row>
    <row r="193" spans="1:12" ht="15" x14ac:dyDescent="0.15">
      <c r="A193" s="124" t="s">
        <v>2</v>
      </c>
      <c r="B193" s="124"/>
      <c r="C193" s="124"/>
      <c r="D193" s="125">
        <v>45784</v>
      </c>
      <c r="E193" s="125"/>
      <c r="F193" s="125"/>
      <c r="G193" s="126"/>
      <c r="H193" s="125"/>
      <c r="I193" s="125"/>
      <c r="J193" s="125"/>
      <c r="K193" s="125"/>
      <c r="L193" s="27"/>
    </row>
    <row r="194" spans="1:12" x14ac:dyDescent="0.15">
      <c r="A194" s="113" t="s">
        <v>3</v>
      </c>
      <c r="B194" s="114"/>
      <c r="C194" s="114"/>
      <c r="D194" s="115"/>
      <c r="E194" s="116"/>
      <c r="F194" s="116"/>
      <c r="G194" s="116"/>
      <c r="H194" s="116"/>
      <c r="I194" s="116"/>
      <c r="J194" s="116"/>
      <c r="K194" s="116"/>
      <c r="L194" s="116"/>
    </row>
    <row r="195" spans="1:12" x14ac:dyDescent="0.15">
      <c r="A195" s="114"/>
      <c r="B195" s="114"/>
      <c r="C195" s="114"/>
      <c r="D195" s="115"/>
      <c r="E195" s="116"/>
      <c r="F195" s="116"/>
      <c r="G195" s="116"/>
      <c r="H195" s="116"/>
      <c r="I195" s="116"/>
      <c r="J195" s="116"/>
      <c r="K195" s="116"/>
      <c r="L195" s="116"/>
    </row>
    <row r="196" spans="1:12" ht="24.75" x14ac:dyDescent="0.15">
      <c r="A196" s="28" t="s">
        <v>17</v>
      </c>
      <c r="B196" s="29" t="s">
        <v>18</v>
      </c>
      <c r="C196" s="30" t="s">
        <v>19</v>
      </c>
      <c r="D196" s="31" t="s">
        <v>21</v>
      </c>
      <c r="E196" s="32" t="s">
        <v>22</v>
      </c>
      <c r="F196" s="32" t="s">
        <v>23</v>
      </c>
      <c r="G196" s="33" t="s">
        <v>46</v>
      </c>
      <c r="H196" s="34" t="s">
        <v>25</v>
      </c>
      <c r="I196" s="34" t="s">
        <v>26</v>
      </c>
      <c r="J196" s="34" t="s">
        <v>27</v>
      </c>
      <c r="K196" s="34" t="s">
        <v>28</v>
      </c>
      <c r="L196" s="35" t="s">
        <v>29</v>
      </c>
    </row>
    <row r="197" spans="1:12" ht="54" x14ac:dyDescent="0.15">
      <c r="A197" s="36" t="s">
        <v>487</v>
      </c>
      <c r="B197" s="36" t="s">
        <v>101</v>
      </c>
      <c r="C197" s="37" t="s">
        <v>499</v>
      </c>
      <c r="D197" s="36">
        <v>5800</v>
      </c>
      <c r="E197" s="36"/>
      <c r="F197" s="36">
        <f>D197+E197</f>
        <v>5800</v>
      </c>
      <c r="G197" s="38" t="s">
        <v>47</v>
      </c>
      <c r="H197" s="36">
        <v>21</v>
      </c>
      <c r="I197" s="36">
        <v>22</v>
      </c>
      <c r="J197" s="36" t="s">
        <v>48</v>
      </c>
      <c r="K197" s="36">
        <v>3.9E-2</v>
      </c>
      <c r="L197" s="39" t="s">
        <v>503</v>
      </c>
    </row>
    <row r="198" spans="1:12" x14ac:dyDescent="0.15">
      <c r="A198" s="40"/>
      <c r="B198" s="40"/>
      <c r="C198" s="40"/>
      <c r="D198" s="36">
        <v>3095</v>
      </c>
      <c r="E198" s="36"/>
      <c r="F198" s="36">
        <f>D198+E198</f>
        <v>3095</v>
      </c>
      <c r="G198" s="36" t="s">
        <v>49</v>
      </c>
      <c r="H198" s="36">
        <v>10</v>
      </c>
      <c r="I198" s="36">
        <v>11</v>
      </c>
      <c r="J198" s="36" t="s">
        <v>48</v>
      </c>
      <c r="K198" s="36">
        <v>3.9E-2</v>
      </c>
      <c r="L198" s="36"/>
    </row>
    <row r="199" spans="1:12" x14ac:dyDescent="0.15">
      <c r="A199" s="40" t="s">
        <v>34</v>
      </c>
      <c r="B199" s="40"/>
      <c r="C199" s="40"/>
      <c r="D199" s="40">
        <f t="shared" ref="D199:I199" si="19">SUM(D197:D198)</f>
        <v>8895</v>
      </c>
      <c r="E199" s="40"/>
      <c r="F199" s="40">
        <f t="shared" si="19"/>
        <v>8895</v>
      </c>
      <c r="G199" s="40"/>
      <c r="H199" s="40">
        <f t="shared" si="19"/>
        <v>31</v>
      </c>
      <c r="I199" s="40">
        <f t="shared" si="19"/>
        <v>33</v>
      </c>
      <c r="J199" s="40"/>
      <c r="K199" s="40">
        <f>SUM(K197:K198)</f>
        <v>7.8E-2</v>
      </c>
      <c r="L199" s="40"/>
    </row>
    <row r="201" spans="1:12" ht="26.25" x14ac:dyDescent="0.15">
      <c r="A201" s="121" t="s">
        <v>1</v>
      </c>
      <c r="B201" s="122"/>
      <c r="C201" s="122"/>
      <c r="D201" s="122"/>
      <c r="E201" s="122"/>
      <c r="F201" s="122"/>
      <c r="G201" s="123"/>
      <c r="H201" s="122"/>
      <c r="I201" s="122"/>
      <c r="J201" s="122"/>
      <c r="K201" s="122"/>
      <c r="L201" s="27"/>
    </row>
    <row r="202" spans="1:12" ht="15" x14ac:dyDescent="0.15">
      <c r="A202" s="124" t="s">
        <v>2</v>
      </c>
      <c r="B202" s="124"/>
      <c r="C202" s="124"/>
      <c r="D202" s="125">
        <v>45784</v>
      </c>
      <c r="E202" s="125"/>
      <c r="F202" s="125"/>
      <c r="G202" s="126"/>
      <c r="H202" s="125"/>
      <c r="I202" s="125"/>
      <c r="J202" s="125"/>
      <c r="K202" s="125"/>
      <c r="L202" s="27"/>
    </row>
    <row r="203" spans="1:12" x14ac:dyDescent="0.15">
      <c r="A203" s="113" t="s">
        <v>3</v>
      </c>
      <c r="B203" s="114"/>
      <c r="C203" s="114"/>
      <c r="D203" s="115"/>
      <c r="E203" s="116"/>
      <c r="F203" s="116"/>
      <c r="G203" s="116"/>
      <c r="H203" s="116"/>
      <c r="I203" s="116"/>
      <c r="J203" s="116"/>
      <c r="K203" s="116"/>
      <c r="L203" s="116"/>
    </row>
    <row r="204" spans="1:12" x14ac:dyDescent="0.15">
      <c r="A204" s="114"/>
      <c r="B204" s="114"/>
      <c r="C204" s="114"/>
      <c r="D204" s="115"/>
      <c r="E204" s="116"/>
      <c r="F204" s="116"/>
      <c r="G204" s="116"/>
      <c r="H204" s="116"/>
      <c r="I204" s="116"/>
      <c r="J204" s="116"/>
      <c r="K204" s="116"/>
      <c r="L204" s="116"/>
    </row>
    <row r="205" spans="1:12" ht="24.75" x14ac:dyDescent="0.15">
      <c r="A205" s="28" t="s">
        <v>17</v>
      </c>
      <c r="B205" s="29" t="s">
        <v>18</v>
      </c>
      <c r="C205" s="30" t="s">
        <v>19</v>
      </c>
      <c r="D205" s="31" t="s">
        <v>21</v>
      </c>
      <c r="E205" s="32" t="s">
        <v>22</v>
      </c>
      <c r="F205" s="32" t="s">
        <v>23</v>
      </c>
      <c r="G205" s="33" t="s">
        <v>46</v>
      </c>
      <c r="H205" s="34" t="s">
        <v>25</v>
      </c>
      <c r="I205" s="34" t="s">
        <v>26</v>
      </c>
      <c r="J205" s="34" t="s">
        <v>27</v>
      </c>
      <c r="K205" s="34" t="s">
        <v>28</v>
      </c>
      <c r="L205" s="35" t="s">
        <v>29</v>
      </c>
    </row>
    <row r="206" spans="1:12" ht="54" x14ac:dyDescent="0.15">
      <c r="A206" s="36" t="s">
        <v>504</v>
      </c>
      <c r="B206" s="36" t="s">
        <v>101</v>
      </c>
      <c r="C206" s="37" t="s">
        <v>499</v>
      </c>
      <c r="D206" s="36">
        <v>5800</v>
      </c>
      <c r="E206" s="36"/>
      <c r="F206" s="36">
        <f t="shared" ref="F206:F210" si="20">D206+E206</f>
        <v>5800</v>
      </c>
      <c r="G206" s="38" t="s">
        <v>118</v>
      </c>
      <c r="H206" s="36">
        <v>18.3</v>
      </c>
      <c r="I206" s="36">
        <v>19.3</v>
      </c>
      <c r="J206" s="36" t="s">
        <v>48</v>
      </c>
      <c r="K206" s="36">
        <v>3.9E-2</v>
      </c>
      <c r="L206" s="39" t="s">
        <v>505</v>
      </c>
    </row>
    <row r="207" spans="1:12" x14ac:dyDescent="0.15">
      <c r="A207" s="40"/>
      <c r="B207" s="40"/>
      <c r="C207" s="40"/>
      <c r="D207" s="36">
        <v>5800</v>
      </c>
      <c r="E207" s="36"/>
      <c r="F207" s="36">
        <f t="shared" si="20"/>
        <v>5800</v>
      </c>
      <c r="G207" s="36" t="s">
        <v>120</v>
      </c>
      <c r="H207" s="36">
        <v>18.3</v>
      </c>
      <c r="I207" s="36">
        <v>19.3</v>
      </c>
      <c r="J207" s="36" t="s">
        <v>48</v>
      </c>
      <c r="K207" s="36">
        <v>3.9E-2</v>
      </c>
      <c r="L207" s="36"/>
    </row>
    <row r="208" spans="1:12" x14ac:dyDescent="0.15">
      <c r="A208" s="40"/>
      <c r="B208" s="40"/>
      <c r="C208" s="40"/>
      <c r="D208" s="36">
        <v>5800</v>
      </c>
      <c r="E208" s="36"/>
      <c r="F208" s="36">
        <f t="shared" si="20"/>
        <v>5800</v>
      </c>
      <c r="G208" s="36" t="s">
        <v>121</v>
      </c>
      <c r="H208" s="36">
        <v>18.3</v>
      </c>
      <c r="I208" s="36">
        <v>19.3</v>
      </c>
      <c r="J208" s="36" t="s">
        <v>48</v>
      </c>
      <c r="K208" s="36">
        <v>3.9E-2</v>
      </c>
      <c r="L208" s="36"/>
    </row>
    <row r="209" spans="1:12" x14ac:dyDescent="0.15">
      <c r="A209" s="40"/>
      <c r="B209" s="40"/>
      <c r="C209" s="40"/>
      <c r="D209" s="36">
        <v>5800</v>
      </c>
      <c r="E209" s="36"/>
      <c r="F209" s="36">
        <f t="shared" si="20"/>
        <v>5800</v>
      </c>
      <c r="G209" s="36" t="s">
        <v>122</v>
      </c>
      <c r="H209" s="36">
        <v>18.3</v>
      </c>
      <c r="I209" s="36">
        <v>19.3</v>
      </c>
      <c r="J209" s="36" t="s">
        <v>48</v>
      </c>
      <c r="K209" s="36">
        <v>3.9E-2</v>
      </c>
      <c r="L209" s="36"/>
    </row>
    <row r="210" spans="1:12" x14ac:dyDescent="0.15">
      <c r="A210" s="40"/>
      <c r="B210" s="40"/>
      <c r="C210" s="40"/>
      <c r="D210" s="36">
        <v>4721</v>
      </c>
      <c r="E210" s="36"/>
      <c r="F210" s="36">
        <f t="shared" si="20"/>
        <v>4721</v>
      </c>
      <c r="G210" s="36" t="s">
        <v>123</v>
      </c>
      <c r="H210" s="36">
        <v>15</v>
      </c>
      <c r="I210" s="36">
        <v>16</v>
      </c>
      <c r="J210" s="36" t="s">
        <v>48</v>
      </c>
      <c r="K210" s="36">
        <v>3.9E-2</v>
      </c>
      <c r="L210" s="36"/>
    </row>
    <row r="211" spans="1:12" x14ac:dyDescent="0.15">
      <c r="A211" s="40" t="s">
        <v>34</v>
      </c>
      <c r="B211" s="40"/>
      <c r="C211" s="40"/>
      <c r="D211" s="40">
        <f>SUM(D206:D210)</f>
        <v>27921</v>
      </c>
      <c r="E211" s="40"/>
      <c r="F211" s="40">
        <f>SUM(F206:F210)</f>
        <v>27921</v>
      </c>
      <c r="G211" s="40"/>
      <c r="H211" s="40">
        <f>SUM(H206:H210)</f>
        <v>88.2</v>
      </c>
      <c r="I211" s="40">
        <f>SUM(I206:I210)</f>
        <v>93.2</v>
      </c>
      <c r="J211" s="40"/>
      <c r="K211" s="40">
        <f>SUM(K206:K210)</f>
        <v>0.19500000000000001</v>
      </c>
      <c r="L211" s="40"/>
    </row>
    <row r="213" spans="1:12" ht="26.25" x14ac:dyDescent="0.15">
      <c r="A213" s="121" t="s">
        <v>1</v>
      </c>
      <c r="B213" s="122"/>
      <c r="C213" s="122"/>
      <c r="D213" s="122"/>
      <c r="E213" s="122"/>
      <c r="F213" s="122"/>
      <c r="G213" s="123"/>
      <c r="H213" s="122"/>
      <c r="I213" s="122"/>
      <c r="J213" s="122"/>
      <c r="K213" s="122"/>
      <c r="L213" s="27"/>
    </row>
    <row r="214" spans="1:12" ht="15" x14ac:dyDescent="0.15">
      <c r="A214" s="124" t="s">
        <v>2</v>
      </c>
      <c r="B214" s="124"/>
      <c r="C214" s="124"/>
      <c r="D214" s="125">
        <v>45784</v>
      </c>
      <c r="E214" s="125"/>
      <c r="F214" s="125"/>
      <c r="G214" s="126"/>
      <c r="H214" s="125"/>
      <c r="I214" s="125"/>
      <c r="J214" s="125"/>
      <c r="K214" s="125"/>
      <c r="L214" s="27"/>
    </row>
    <row r="215" spans="1:12" x14ac:dyDescent="0.15">
      <c r="A215" s="113" t="s">
        <v>3</v>
      </c>
      <c r="B215" s="114"/>
      <c r="C215" s="114"/>
      <c r="D215" s="115"/>
      <c r="E215" s="116"/>
      <c r="F215" s="116"/>
      <c r="G215" s="116"/>
      <c r="H215" s="116"/>
      <c r="I215" s="116"/>
      <c r="J215" s="116"/>
      <c r="K215" s="116"/>
      <c r="L215" s="116"/>
    </row>
    <row r="216" spans="1:12" x14ac:dyDescent="0.15">
      <c r="A216" s="114"/>
      <c r="B216" s="114"/>
      <c r="C216" s="114"/>
      <c r="D216" s="115"/>
      <c r="E216" s="116"/>
      <c r="F216" s="116"/>
      <c r="G216" s="116"/>
      <c r="H216" s="116"/>
      <c r="I216" s="116"/>
      <c r="J216" s="116"/>
      <c r="K216" s="116"/>
      <c r="L216" s="116"/>
    </row>
    <row r="217" spans="1:12" ht="24.75" x14ac:dyDescent="0.15">
      <c r="A217" s="28" t="s">
        <v>17</v>
      </c>
      <c r="B217" s="29" t="s">
        <v>18</v>
      </c>
      <c r="C217" s="30" t="s">
        <v>19</v>
      </c>
      <c r="D217" s="31" t="s">
        <v>21</v>
      </c>
      <c r="E217" s="32" t="s">
        <v>22</v>
      </c>
      <c r="F217" s="32" t="s">
        <v>23</v>
      </c>
      <c r="G217" s="33" t="s">
        <v>46</v>
      </c>
      <c r="H217" s="34" t="s">
        <v>25</v>
      </c>
      <c r="I217" s="34" t="s">
        <v>26</v>
      </c>
      <c r="J217" s="34" t="s">
        <v>27</v>
      </c>
      <c r="K217" s="34" t="s">
        <v>28</v>
      </c>
      <c r="L217" s="35" t="s">
        <v>29</v>
      </c>
    </row>
    <row r="218" spans="1:12" ht="54" x14ac:dyDescent="0.15">
      <c r="A218" s="36" t="s">
        <v>504</v>
      </c>
      <c r="B218" s="36" t="s">
        <v>107</v>
      </c>
      <c r="C218" s="37" t="s">
        <v>488</v>
      </c>
      <c r="D218" s="36">
        <v>1270</v>
      </c>
      <c r="E218" s="36"/>
      <c r="F218" s="36">
        <f>D218+E218</f>
        <v>1270</v>
      </c>
      <c r="G218" s="38" t="s">
        <v>506</v>
      </c>
      <c r="H218" s="36">
        <v>25</v>
      </c>
      <c r="I218" s="36">
        <v>26</v>
      </c>
      <c r="J218" s="36" t="s">
        <v>108</v>
      </c>
      <c r="K218" s="36">
        <v>0.06</v>
      </c>
      <c r="L218" s="39" t="s">
        <v>507</v>
      </c>
    </row>
    <row r="219" spans="1:12" x14ac:dyDescent="0.15">
      <c r="A219" s="40"/>
      <c r="B219" s="40"/>
      <c r="C219" s="40"/>
      <c r="D219" s="36">
        <v>1270</v>
      </c>
      <c r="E219" s="36"/>
      <c r="F219" s="36">
        <f t="shared" ref="F219:F255" si="21">D219+E219</f>
        <v>1270</v>
      </c>
      <c r="G219" s="36" t="s">
        <v>508</v>
      </c>
      <c r="H219" s="36">
        <v>25</v>
      </c>
      <c r="I219" s="36">
        <v>26</v>
      </c>
      <c r="J219" s="36" t="s">
        <v>108</v>
      </c>
      <c r="K219" s="36">
        <v>0.06</v>
      </c>
      <c r="L219" s="36"/>
    </row>
    <row r="220" spans="1:12" x14ac:dyDescent="0.15">
      <c r="A220" s="40"/>
      <c r="B220" s="40"/>
      <c r="C220" s="40"/>
      <c r="D220" s="36">
        <v>1270</v>
      </c>
      <c r="E220" s="36"/>
      <c r="F220" s="36">
        <f t="shared" si="21"/>
        <v>1270</v>
      </c>
      <c r="G220" s="36" t="s">
        <v>509</v>
      </c>
      <c r="H220" s="36">
        <v>25</v>
      </c>
      <c r="I220" s="36">
        <v>26</v>
      </c>
      <c r="J220" s="36" t="s">
        <v>108</v>
      </c>
      <c r="K220" s="36">
        <v>0.06</v>
      </c>
      <c r="L220" s="36"/>
    </row>
    <row r="221" spans="1:12" x14ac:dyDescent="0.15">
      <c r="A221" s="40"/>
      <c r="B221" s="40"/>
      <c r="C221" s="40"/>
      <c r="D221" s="36">
        <v>1270</v>
      </c>
      <c r="E221" s="36"/>
      <c r="F221" s="36">
        <f t="shared" si="21"/>
        <v>1270</v>
      </c>
      <c r="G221" s="36" t="s">
        <v>510</v>
      </c>
      <c r="H221" s="36">
        <v>25</v>
      </c>
      <c r="I221" s="36">
        <v>26</v>
      </c>
      <c r="J221" s="36" t="s">
        <v>108</v>
      </c>
      <c r="K221" s="36">
        <v>0.06</v>
      </c>
      <c r="L221" s="36"/>
    </row>
    <row r="222" spans="1:12" x14ac:dyDescent="0.15">
      <c r="A222" s="40"/>
      <c r="B222" s="40"/>
      <c r="C222" s="40"/>
      <c r="D222" s="36">
        <v>1270</v>
      </c>
      <c r="E222" s="36"/>
      <c r="F222" s="36">
        <f t="shared" si="21"/>
        <v>1270</v>
      </c>
      <c r="G222" s="36" t="s">
        <v>511</v>
      </c>
      <c r="H222" s="36">
        <v>25</v>
      </c>
      <c r="I222" s="36">
        <v>26</v>
      </c>
      <c r="J222" s="36" t="s">
        <v>108</v>
      </c>
      <c r="K222" s="36">
        <v>0.06</v>
      </c>
      <c r="L222" s="36"/>
    </row>
    <row r="223" spans="1:12" x14ac:dyDescent="0.15">
      <c r="A223" s="40"/>
      <c r="B223" s="40"/>
      <c r="C223" s="40"/>
      <c r="D223" s="36">
        <v>1270</v>
      </c>
      <c r="E223" s="36"/>
      <c r="F223" s="36">
        <f t="shared" si="21"/>
        <v>1270</v>
      </c>
      <c r="G223" s="36" t="s">
        <v>512</v>
      </c>
      <c r="H223" s="36">
        <v>25</v>
      </c>
      <c r="I223" s="36">
        <v>26</v>
      </c>
      <c r="J223" s="36" t="s">
        <v>108</v>
      </c>
      <c r="K223" s="36">
        <v>0.06</v>
      </c>
      <c r="L223" s="36"/>
    </row>
    <row r="224" spans="1:12" x14ac:dyDescent="0.15">
      <c r="A224" s="40"/>
      <c r="B224" s="40"/>
      <c r="C224" s="40"/>
      <c r="D224" s="36">
        <v>1270</v>
      </c>
      <c r="E224" s="36"/>
      <c r="F224" s="36">
        <f t="shared" si="21"/>
        <v>1270</v>
      </c>
      <c r="G224" s="36" t="s">
        <v>513</v>
      </c>
      <c r="H224" s="36">
        <v>25</v>
      </c>
      <c r="I224" s="36">
        <v>26</v>
      </c>
      <c r="J224" s="36" t="s">
        <v>108</v>
      </c>
      <c r="K224" s="36">
        <v>0.06</v>
      </c>
      <c r="L224" s="36"/>
    </row>
    <row r="225" spans="1:12" x14ac:dyDescent="0.15">
      <c r="A225" s="40"/>
      <c r="B225" s="40"/>
      <c r="C225" s="40"/>
      <c r="D225" s="36">
        <v>1270</v>
      </c>
      <c r="E225" s="36"/>
      <c r="F225" s="36">
        <f t="shared" si="21"/>
        <v>1270</v>
      </c>
      <c r="G225" s="36" t="s">
        <v>514</v>
      </c>
      <c r="H225" s="36">
        <v>25</v>
      </c>
      <c r="I225" s="36">
        <v>26</v>
      </c>
      <c r="J225" s="36" t="s">
        <v>108</v>
      </c>
      <c r="K225" s="36">
        <v>0.06</v>
      </c>
      <c r="L225" s="36"/>
    </row>
    <row r="226" spans="1:12" x14ac:dyDescent="0.15">
      <c r="A226" s="40"/>
      <c r="B226" s="40"/>
      <c r="C226" s="40"/>
      <c r="D226" s="36">
        <v>1270</v>
      </c>
      <c r="E226" s="36"/>
      <c r="F226" s="36">
        <f t="shared" si="21"/>
        <v>1270</v>
      </c>
      <c r="G226" s="36" t="s">
        <v>515</v>
      </c>
      <c r="H226" s="36">
        <v>25</v>
      </c>
      <c r="I226" s="36">
        <v>26</v>
      </c>
      <c r="J226" s="36" t="s">
        <v>108</v>
      </c>
      <c r="K226" s="36">
        <v>0.06</v>
      </c>
      <c r="L226" s="36"/>
    </row>
    <row r="227" spans="1:12" x14ac:dyDescent="0.15">
      <c r="A227" s="40"/>
      <c r="B227" s="40"/>
      <c r="C227" s="40"/>
      <c r="D227" s="36">
        <v>1270</v>
      </c>
      <c r="E227" s="36"/>
      <c r="F227" s="36">
        <f t="shared" si="21"/>
        <v>1270</v>
      </c>
      <c r="G227" s="36" t="s">
        <v>516</v>
      </c>
      <c r="H227" s="36">
        <v>25</v>
      </c>
      <c r="I227" s="36">
        <v>26</v>
      </c>
      <c r="J227" s="36" t="s">
        <v>108</v>
      </c>
      <c r="K227" s="36">
        <v>0.06</v>
      </c>
      <c r="L227" s="36"/>
    </row>
    <row r="228" spans="1:12" x14ac:dyDescent="0.15">
      <c r="A228" s="40"/>
      <c r="B228" s="40"/>
      <c r="C228" s="40"/>
      <c r="D228" s="36">
        <v>1270</v>
      </c>
      <c r="E228" s="36"/>
      <c r="F228" s="36">
        <f t="shared" si="21"/>
        <v>1270</v>
      </c>
      <c r="G228" s="36" t="s">
        <v>517</v>
      </c>
      <c r="H228" s="36">
        <v>25</v>
      </c>
      <c r="I228" s="36">
        <v>26</v>
      </c>
      <c r="J228" s="36" t="s">
        <v>108</v>
      </c>
      <c r="K228" s="36">
        <v>0.06</v>
      </c>
      <c r="L228" s="36"/>
    </row>
    <row r="229" spans="1:12" x14ac:dyDescent="0.15">
      <c r="A229" s="40"/>
      <c r="B229" s="40"/>
      <c r="C229" s="40"/>
      <c r="D229" s="36">
        <v>1270</v>
      </c>
      <c r="E229" s="36"/>
      <c r="F229" s="36">
        <f t="shared" si="21"/>
        <v>1270</v>
      </c>
      <c r="G229" s="36" t="s">
        <v>518</v>
      </c>
      <c r="H229" s="36">
        <v>25</v>
      </c>
      <c r="I229" s="36">
        <v>26</v>
      </c>
      <c r="J229" s="36" t="s">
        <v>108</v>
      </c>
      <c r="K229" s="36">
        <v>0.06</v>
      </c>
      <c r="L229" s="36"/>
    </row>
    <row r="230" spans="1:12" x14ac:dyDescent="0.15">
      <c r="A230" s="40"/>
      <c r="B230" s="40"/>
      <c r="C230" s="40"/>
      <c r="D230" s="36">
        <v>1270</v>
      </c>
      <c r="E230" s="36"/>
      <c r="F230" s="36">
        <f t="shared" si="21"/>
        <v>1270</v>
      </c>
      <c r="G230" s="36" t="s">
        <v>519</v>
      </c>
      <c r="H230" s="36">
        <v>25</v>
      </c>
      <c r="I230" s="36">
        <v>26</v>
      </c>
      <c r="J230" s="36" t="s">
        <v>108</v>
      </c>
      <c r="K230" s="36">
        <v>0.06</v>
      </c>
      <c r="L230" s="36"/>
    </row>
    <row r="231" spans="1:12" x14ac:dyDescent="0.15">
      <c r="A231" s="40"/>
      <c r="B231" s="40"/>
      <c r="C231" s="40"/>
      <c r="D231" s="36">
        <v>1270</v>
      </c>
      <c r="E231" s="36"/>
      <c r="F231" s="36">
        <f t="shared" si="21"/>
        <v>1270</v>
      </c>
      <c r="G231" s="36" t="s">
        <v>520</v>
      </c>
      <c r="H231" s="36">
        <v>25</v>
      </c>
      <c r="I231" s="36">
        <v>26</v>
      </c>
      <c r="J231" s="36" t="s">
        <v>108</v>
      </c>
      <c r="K231" s="36">
        <v>0.06</v>
      </c>
      <c r="L231" s="36"/>
    </row>
    <row r="232" spans="1:12" x14ac:dyDescent="0.15">
      <c r="A232" s="40"/>
      <c r="B232" s="40"/>
      <c r="C232" s="40"/>
      <c r="D232" s="36">
        <v>1270</v>
      </c>
      <c r="E232" s="36"/>
      <c r="F232" s="36">
        <f t="shared" si="21"/>
        <v>1270</v>
      </c>
      <c r="G232" s="36" t="s">
        <v>521</v>
      </c>
      <c r="H232" s="36">
        <v>25</v>
      </c>
      <c r="I232" s="36">
        <v>26</v>
      </c>
      <c r="J232" s="36" t="s">
        <v>108</v>
      </c>
      <c r="K232" s="36">
        <v>0.06</v>
      </c>
      <c r="L232" s="36"/>
    </row>
    <row r="233" spans="1:12" x14ac:dyDescent="0.15">
      <c r="A233" s="40"/>
      <c r="B233" s="40"/>
      <c r="C233" s="40"/>
      <c r="D233" s="36">
        <v>1270</v>
      </c>
      <c r="E233" s="36"/>
      <c r="F233" s="36">
        <f t="shared" si="21"/>
        <v>1270</v>
      </c>
      <c r="G233" s="36" t="s">
        <v>522</v>
      </c>
      <c r="H233" s="36">
        <v>25</v>
      </c>
      <c r="I233" s="36">
        <v>26</v>
      </c>
      <c r="J233" s="36" t="s">
        <v>108</v>
      </c>
      <c r="K233" s="36">
        <v>0.06</v>
      </c>
      <c r="L233" s="36"/>
    </row>
    <row r="234" spans="1:12" x14ac:dyDescent="0.15">
      <c r="A234" s="40"/>
      <c r="B234" s="40"/>
      <c r="C234" s="40"/>
      <c r="D234" s="36">
        <v>1270</v>
      </c>
      <c r="E234" s="36"/>
      <c r="F234" s="36">
        <f t="shared" si="21"/>
        <v>1270</v>
      </c>
      <c r="G234" s="36" t="s">
        <v>523</v>
      </c>
      <c r="H234" s="36">
        <v>25</v>
      </c>
      <c r="I234" s="36">
        <v>26</v>
      </c>
      <c r="J234" s="36" t="s">
        <v>108</v>
      </c>
      <c r="K234" s="36">
        <v>0.06</v>
      </c>
      <c r="L234" s="36"/>
    </row>
    <row r="235" spans="1:12" x14ac:dyDescent="0.15">
      <c r="A235" s="40"/>
      <c r="B235" s="40"/>
      <c r="C235" s="40"/>
      <c r="D235" s="36">
        <v>1270</v>
      </c>
      <c r="E235" s="36"/>
      <c r="F235" s="36">
        <f t="shared" si="21"/>
        <v>1270</v>
      </c>
      <c r="G235" s="36" t="s">
        <v>524</v>
      </c>
      <c r="H235" s="36">
        <v>25</v>
      </c>
      <c r="I235" s="36">
        <v>26</v>
      </c>
      <c r="J235" s="36" t="s">
        <v>108</v>
      </c>
      <c r="K235" s="36">
        <v>0.06</v>
      </c>
      <c r="L235" s="36"/>
    </row>
    <row r="236" spans="1:12" x14ac:dyDescent="0.15">
      <c r="A236" s="40"/>
      <c r="B236" s="40"/>
      <c r="C236" s="40"/>
      <c r="D236" s="36">
        <v>1270</v>
      </c>
      <c r="E236" s="36"/>
      <c r="F236" s="36">
        <f t="shared" si="21"/>
        <v>1270</v>
      </c>
      <c r="G236" s="36" t="s">
        <v>525</v>
      </c>
      <c r="H236" s="36">
        <v>25</v>
      </c>
      <c r="I236" s="36">
        <v>26</v>
      </c>
      <c r="J236" s="36" t="s">
        <v>108</v>
      </c>
      <c r="K236" s="36">
        <v>0.06</v>
      </c>
      <c r="L236" s="36"/>
    </row>
    <row r="237" spans="1:12" x14ac:dyDescent="0.15">
      <c r="A237" s="40"/>
      <c r="B237" s="40"/>
      <c r="C237" s="40"/>
      <c r="D237" s="36">
        <v>1270</v>
      </c>
      <c r="E237" s="36"/>
      <c r="F237" s="36">
        <f t="shared" si="21"/>
        <v>1270</v>
      </c>
      <c r="G237" s="36" t="s">
        <v>526</v>
      </c>
      <c r="H237" s="36">
        <v>25</v>
      </c>
      <c r="I237" s="36">
        <v>26</v>
      </c>
      <c r="J237" s="36" t="s">
        <v>108</v>
      </c>
      <c r="K237" s="36">
        <v>0.06</v>
      </c>
      <c r="L237" s="36"/>
    </row>
    <row r="238" spans="1:12" x14ac:dyDescent="0.15">
      <c r="A238" s="40"/>
      <c r="B238" s="40"/>
      <c r="C238" s="40"/>
      <c r="D238" s="36">
        <v>1270</v>
      </c>
      <c r="E238" s="36"/>
      <c r="F238" s="36">
        <f t="shared" si="21"/>
        <v>1270</v>
      </c>
      <c r="G238" s="36" t="s">
        <v>527</v>
      </c>
      <c r="H238" s="36">
        <v>25</v>
      </c>
      <c r="I238" s="36">
        <v>26</v>
      </c>
      <c r="J238" s="36" t="s">
        <v>108</v>
      </c>
      <c r="K238" s="36">
        <v>0.06</v>
      </c>
      <c r="L238" s="36"/>
    </row>
    <row r="239" spans="1:12" x14ac:dyDescent="0.15">
      <c r="A239" s="40"/>
      <c r="B239" s="40"/>
      <c r="C239" s="40"/>
      <c r="D239" s="36">
        <v>1270</v>
      </c>
      <c r="E239" s="36"/>
      <c r="F239" s="36">
        <f t="shared" si="21"/>
        <v>1270</v>
      </c>
      <c r="G239" s="36" t="s">
        <v>528</v>
      </c>
      <c r="H239" s="36">
        <v>25</v>
      </c>
      <c r="I239" s="36">
        <v>26</v>
      </c>
      <c r="J239" s="36" t="s">
        <v>108</v>
      </c>
      <c r="K239" s="36">
        <v>0.06</v>
      </c>
      <c r="L239" s="36"/>
    </row>
    <row r="240" spans="1:12" x14ac:dyDescent="0.15">
      <c r="A240" s="40"/>
      <c r="B240" s="40"/>
      <c r="C240" s="40"/>
      <c r="D240" s="36">
        <v>1270</v>
      </c>
      <c r="E240" s="36"/>
      <c r="F240" s="36">
        <f t="shared" si="21"/>
        <v>1270</v>
      </c>
      <c r="G240" s="36" t="s">
        <v>529</v>
      </c>
      <c r="H240" s="36">
        <v>25</v>
      </c>
      <c r="I240" s="36">
        <v>26</v>
      </c>
      <c r="J240" s="36" t="s">
        <v>108</v>
      </c>
      <c r="K240" s="36">
        <v>0.06</v>
      </c>
      <c r="L240" s="36"/>
    </row>
    <row r="241" spans="1:12" x14ac:dyDescent="0.15">
      <c r="A241" s="40"/>
      <c r="B241" s="40"/>
      <c r="C241" s="40"/>
      <c r="D241" s="36">
        <v>1270</v>
      </c>
      <c r="E241" s="36"/>
      <c r="F241" s="36">
        <f t="shared" si="21"/>
        <v>1270</v>
      </c>
      <c r="G241" s="36" t="s">
        <v>530</v>
      </c>
      <c r="H241" s="36">
        <v>25</v>
      </c>
      <c r="I241" s="36">
        <v>26</v>
      </c>
      <c r="J241" s="36" t="s">
        <v>108</v>
      </c>
      <c r="K241" s="36">
        <v>0.06</v>
      </c>
      <c r="L241" s="36"/>
    </row>
    <row r="242" spans="1:12" x14ac:dyDescent="0.15">
      <c r="A242" s="40"/>
      <c r="B242" s="40"/>
      <c r="C242" s="40"/>
      <c r="D242" s="36">
        <v>1270</v>
      </c>
      <c r="E242" s="36"/>
      <c r="F242" s="36">
        <f t="shared" si="21"/>
        <v>1270</v>
      </c>
      <c r="G242" s="36" t="s">
        <v>531</v>
      </c>
      <c r="H242" s="36">
        <v>25</v>
      </c>
      <c r="I242" s="36">
        <v>26</v>
      </c>
      <c r="J242" s="36" t="s">
        <v>108</v>
      </c>
      <c r="K242" s="36">
        <v>0.06</v>
      </c>
      <c r="L242" s="36"/>
    </row>
    <row r="243" spans="1:12" x14ac:dyDescent="0.15">
      <c r="A243" s="40"/>
      <c r="B243" s="40"/>
      <c r="C243" s="40"/>
      <c r="D243" s="36">
        <v>1270</v>
      </c>
      <c r="E243" s="36"/>
      <c r="F243" s="36">
        <f t="shared" si="21"/>
        <v>1270</v>
      </c>
      <c r="G243" s="36" t="s">
        <v>532</v>
      </c>
      <c r="H243" s="36">
        <v>25</v>
      </c>
      <c r="I243" s="36">
        <v>26</v>
      </c>
      <c r="J243" s="36" t="s">
        <v>108</v>
      </c>
      <c r="K243" s="36">
        <v>0.06</v>
      </c>
      <c r="L243" s="36"/>
    </row>
    <row r="244" spans="1:12" x14ac:dyDescent="0.15">
      <c r="A244" s="40"/>
      <c r="B244" s="40"/>
      <c r="C244" s="40"/>
      <c r="D244" s="36">
        <v>1270</v>
      </c>
      <c r="E244" s="36"/>
      <c r="F244" s="36">
        <f t="shared" si="21"/>
        <v>1270</v>
      </c>
      <c r="G244" s="36" t="s">
        <v>533</v>
      </c>
      <c r="H244" s="36">
        <v>25</v>
      </c>
      <c r="I244" s="36">
        <v>26</v>
      </c>
      <c r="J244" s="36" t="s">
        <v>108</v>
      </c>
      <c r="K244" s="36">
        <v>0.06</v>
      </c>
      <c r="L244" s="36"/>
    </row>
    <row r="245" spans="1:12" x14ac:dyDescent="0.15">
      <c r="A245" s="40"/>
      <c r="B245" s="40"/>
      <c r="C245" s="40"/>
      <c r="D245" s="36">
        <v>1270</v>
      </c>
      <c r="E245" s="36"/>
      <c r="F245" s="36">
        <f t="shared" si="21"/>
        <v>1270</v>
      </c>
      <c r="G245" s="36" t="s">
        <v>534</v>
      </c>
      <c r="H245" s="36">
        <v>25</v>
      </c>
      <c r="I245" s="36">
        <v>26</v>
      </c>
      <c r="J245" s="36" t="s">
        <v>108</v>
      </c>
      <c r="K245" s="36">
        <v>0.06</v>
      </c>
      <c r="L245" s="36"/>
    </row>
    <row r="246" spans="1:12" x14ac:dyDescent="0.15">
      <c r="A246" s="40"/>
      <c r="B246" s="40"/>
      <c r="C246" s="40"/>
      <c r="D246" s="36">
        <v>1270</v>
      </c>
      <c r="E246" s="36"/>
      <c r="F246" s="36">
        <f t="shared" si="21"/>
        <v>1270</v>
      </c>
      <c r="G246" s="36" t="s">
        <v>535</v>
      </c>
      <c r="H246" s="36">
        <v>25</v>
      </c>
      <c r="I246" s="36">
        <v>26</v>
      </c>
      <c r="J246" s="36" t="s">
        <v>108</v>
      </c>
      <c r="K246" s="36">
        <v>0.06</v>
      </c>
      <c r="L246" s="36"/>
    </row>
    <row r="247" spans="1:12" x14ac:dyDescent="0.15">
      <c r="A247" s="40"/>
      <c r="B247" s="40"/>
      <c r="C247" s="40"/>
      <c r="D247" s="36">
        <v>1270</v>
      </c>
      <c r="E247" s="36"/>
      <c r="F247" s="36">
        <f t="shared" si="21"/>
        <v>1270</v>
      </c>
      <c r="G247" s="36" t="s">
        <v>536</v>
      </c>
      <c r="H247" s="36">
        <v>25</v>
      </c>
      <c r="I247" s="36">
        <v>26</v>
      </c>
      <c r="J247" s="36" t="s">
        <v>108</v>
      </c>
      <c r="K247" s="36">
        <v>0.06</v>
      </c>
      <c r="L247" s="36"/>
    </row>
    <row r="248" spans="1:12" x14ac:dyDescent="0.15">
      <c r="A248" s="40"/>
      <c r="B248" s="40"/>
      <c r="C248" s="40"/>
      <c r="D248" s="36">
        <v>1270</v>
      </c>
      <c r="E248" s="36"/>
      <c r="F248" s="36">
        <f t="shared" si="21"/>
        <v>1270</v>
      </c>
      <c r="G248" s="36" t="s">
        <v>537</v>
      </c>
      <c r="H248" s="36">
        <v>25</v>
      </c>
      <c r="I248" s="36">
        <v>26</v>
      </c>
      <c r="J248" s="36" t="s">
        <v>108</v>
      </c>
      <c r="K248" s="36">
        <v>0.06</v>
      </c>
      <c r="L248" s="36"/>
    </row>
    <row r="249" spans="1:12" x14ac:dyDescent="0.15">
      <c r="A249" s="40"/>
      <c r="B249" s="40"/>
      <c r="C249" s="40"/>
      <c r="D249" s="36">
        <v>1270</v>
      </c>
      <c r="E249" s="36"/>
      <c r="F249" s="36">
        <f t="shared" si="21"/>
        <v>1270</v>
      </c>
      <c r="G249" s="36" t="s">
        <v>538</v>
      </c>
      <c r="H249" s="36">
        <v>25</v>
      </c>
      <c r="I249" s="36">
        <v>26</v>
      </c>
      <c r="J249" s="36" t="s">
        <v>108</v>
      </c>
      <c r="K249" s="36">
        <v>0.06</v>
      </c>
      <c r="L249" s="36"/>
    </row>
    <row r="250" spans="1:12" x14ac:dyDescent="0.15">
      <c r="A250" s="40"/>
      <c r="B250" s="40"/>
      <c r="C250" s="40"/>
      <c r="D250" s="36">
        <v>1270</v>
      </c>
      <c r="E250" s="36"/>
      <c r="F250" s="36">
        <f t="shared" si="21"/>
        <v>1270</v>
      </c>
      <c r="G250" s="36" t="s">
        <v>539</v>
      </c>
      <c r="H250" s="36">
        <v>25</v>
      </c>
      <c r="I250" s="36">
        <v>26</v>
      </c>
      <c r="J250" s="36" t="s">
        <v>108</v>
      </c>
      <c r="K250" s="36">
        <v>0.06</v>
      </c>
      <c r="L250" s="36"/>
    </row>
    <row r="251" spans="1:12" x14ac:dyDescent="0.15">
      <c r="A251" s="40"/>
      <c r="B251" s="40"/>
      <c r="C251" s="40"/>
      <c r="D251" s="36">
        <v>1270</v>
      </c>
      <c r="E251" s="36"/>
      <c r="F251" s="36">
        <f t="shared" si="21"/>
        <v>1270</v>
      </c>
      <c r="G251" s="36" t="s">
        <v>540</v>
      </c>
      <c r="H251" s="36">
        <v>25</v>
      </c>
      <c r="I251" s="36">
        <v>26</v>
      </c>
      <c r="J251" s="36" t="s">
        <v>108</v>
      </c>
      <c r="K251" s="36">
        <v>0.06</v>
      </c>
      <c r="L251" s="36"/>
    </row>
    <row r="252" spans="1:12" x14ac:dyDescent="0.15">
      <c r="A252" s="40"/>
      <c r="B252" s="40"/>
      <c r="C252" s="40"/>
      <c r="D252" s="36">
        <v>1270</v>
      </c>
      <c r="E252" s="36"/>
      <c r="F252" s="36">
        <f t="shared" si="21"/>
        <v>1270</v>
      </c>
      <c r="G252" s="36" t="s">
        <v>541</v>
      </c>
      <c r="H252" s="36">
        <v>25</v>
      </c>
      <c r="I252" s="36">
        <v>26</v>
      </c>
      <c r="J252" s="36" t="s">
        <v>108</v>
      </c>
      <c r="K252" s="36">
        <v>0.06</v>
      </c>
      <c r="L252" s="36"/>
    </row>
    <row r="253" spans="1:12" x14ac:dyDescent="0.15">
      <c r="A253" s="40"/>
      <c r="B253" s="40"/>
      <c r="C253" s="40"/>
      <c r="D253" s="36">
        <v>1270</v>
      </c>
      <c r="E253" s="36"/>
      <c r="F253" s="36">
        <f t="shared" si="21"/>
        <v>1270</v>
      </c>
      <c r="G253" s="36" t="s">
        <v>542</v>
      </c>
      <c r="H253" s="36">
        <v>25</v>
      </c>
      <c r="I253" s="36">
        <v>26</v>
      </c>
      <c r="J253" s="36" t="s">
        <v>108</v>
      </c>
      <c r="K253" s="36">
        <v>0.06</v>
      </c>
      <c r="L253" s="36"/>
    </row>
    <row r="254" spans="1:12" x14ac:dyDescent="0.15">
      <c r="A254" s="40"/>
      <c r="B254" s="40"/>
      <c r="C254" s="40"/>
      <c r="D254" s="36">
        <v>1270</v>
      </c>
      <c r="E254" s="36"/>
      <c r="F254" s="36">
        <f t="shared" si="21"/>
        <v>1270</v>
      </c>
      <c r="G254" s="36" t="s">
        <v>543</v>
      </c>
      <c r="H254" s="36">
        <v>25</v>
      </c>
      <c r="I254" s="36">
        <v>26</v>
      </c>
      <c r="J254" s="36" t="s">
        <v>108</v>
      </c>
      <c r="K254" s="36">
        <v>0.06</v>
      </c>
      <c r="L254" s="36"/>
    </row>
    <row r="255" spans="1:12" x14ac:dyDescent="0.15">
      <c r="A255" s="40"/>
      <c r="B255" s="40"/>
      <c r="C255" s="40"/>
      <c r="D255" s="36">
        <v>256</v>
      </c>
      <c r="E255" s="36"/>
      <c r="F255" s="36">
        <f t="shared" si="21"/>
        <v>256</v>
      </c>
      <c r="G255" s="36" t="s">
        <v>544</v>
      </c>
      <c r="H255" s="36">
        <v>5</v>
      </c>
      <c r="I255" s="36">
        <v>6</v>
      </c>
      <c r="J255" s="36" t="s">
        <v>108</v>
      </c>
      <c r="K255" s="36">
        <v>0.06</v>
      </c>
      <c r="L255" s="36"/>
    </row>
    <row r="256" spans="1:12" x14ac:dyDescent="0.15">
      <c r="A256" s="40" t="s">
        <v>34</v>
      </c>
      <c r="B256" s="40"/>
      <c r="C256" s="40"/>
      <c r="D256" s="40">
        <f>SUM(D218:D255)</f>
        <v>47246</v>
      </c>
      <c r="E256" s="40"/>
      <c r="F256" s="40">
        <f>SUM(F218:F255)</f>
        <v>47246</v>
      </c>
      <c r="G256" s="40"/>
      <c r="H256" s="40">
        <f>SUM(H218:H255)</f>
        <v>930</v>
      </c>
      <c r="I256" s="40">
        <f>SUM(I218:I255)</f>
        <v>968</v>
      </c>
      <c r="J256" s="40"/>
      <c r="K256" s="40">
        <f>SUM(K218:K255)</f>
        <v>2.2799999999999998</v>
      </c>
      <c r="L256" s="40"/>
    </row>
    <row r="260" spans="1:12" ht="26.25" x14ac:dyDescent="0.15">
      <c r="A260" s="121" t="s">
        <v>1</v>
      </c>
      <c r="B260" s="122"/>
      <c r="C260" s="122"/>
      <c r="D260" s="122"/>
      <c r="E260" s="122"/>
      <c r="F260" s="122"/>
      <c r="G260" s="123"/>
      <c r="H260" s="122"/>
      <c r="I260" s="122"/>
      <c r="J260" s="122"/>
      <c r="K260" s="122"/>
      <c r="L260" s="27"/>
    </row>
    <row r="261" spans="1:12" ht="15" x14ac:dyDescent="0.15">
      <c r="A261" s="124" t="s">
        <v>2</v>
      </c>
      <c r="B261" s="124"/>
      <c r="C261" s="124"/>
      <c r="D261" s="125">
        <v>45784</v>
      </c>
      <c r="E261" s="125"/>
      <c r="F261" s="125"/>
      <c r="G261" s="126"/>
      <c r="H261" s="125"/>
      <c r="I261" s="125"/>
      <c r="J261" s="125"/>
      <c r="K261" s="125"/>
      <c r="L261" s="27"/>
    </row>
    <row r="262" spans="1:12" x14ac:dyDescent="0.15">
      <c r="A262" s="113" t="s">
        <v>3</v>
      </c>
      <c r="B262" s="114"/>
      <c r="C262" s="114"/>
      <c r="D262" s="115"/>
      <c r="E262" s="116"/>
      <c r="F262" s="116"/>
      <c r="G262" s="116"/>
      <c r="H262" s="116"/>
      <c r="I262" s="116"/>
      <c r="J262" s="116"/>
      <c r="K262" s="116"/>
      <c r="L262" s="116"/>
    </row>
    <row r="263" spans="1:12" x14ac:dyDescent="0.15">
      <c r="A263" s="114"/>
      <c r="B263" s="114"/>
      <c r="C263" s="114"/>
      <c r="D263" s="115"/>
      <c r="E263" s="116"/>
      <c r="F263" s="116"/>
      <c r="G263" s="116"/>
      <c r="H263" s="116"/>
      <c r="I263" s="116"/>
      <c r="J263" s="116"/>
      <c r="K263" s="116"/>
      <c r="L263" s="116"/>
    </row>
    <row r="264" spans="1:12" ht="24.75" x14ac:dyDescent="0.15">
      <c r="A264" s="28" t="s">
        <v>17</v>
      </c>
      <c r="B264" s="29" t="s">
        <v>18</v>
      </c>
      <c r="C264" s="30" t="s">
        <v>19</v>
      </c>
      <c r="D264" s="31" t="s">
        <v>21</v>
      </c>
      <c r="E264" s="32" t="s">
        <v>22</v>
      </c>
      <c r="F264" s="32" t="s">
        <v>23</v>
      </c>
      <c r="G264" s="33" t="s">
        <v>46</v>
      </c>
      <c r="H264" s="34" t="s">
        <v>25</v>
      </c>
      <c r="I264" s="34" t="s">
        <v>26</v>
      </c>
      <c r="J264" s="34" t="s">
        <v>27</v>
      </c>
      <c r="K264" s="34" t="s">
        <v>28</v>
      </c>
      <c r="L264" s="35" t="s">
        <v>29</v>
      </c>
    </row>
    <row r="265" spans="1:12" ht="67.5" x14ac:dyDescent="0.15">
      <c r="A265" s="36" t="s">
        <v>504</v>
      </c>
      <c r="B265" s="36" t="s">
        <v>107</v>
      </c>
      <c r="C265" s="37" t="s">
        <v>499</v>
      </c>
      <c r="D265" s="36">
        <v>1270</v>
      </c>
      <c r="E265" s="36"/>
      <c r="F265" s="36">
        <f>D265+E265</f>
        <v>1270</v>
      </c>
      <c r="G265" s="38" t="s">
        <v>545</v>
      </c>
      <c r="H265" s="36">
        <v>25</v>
      </c>
      <c r="I265" s="36">
        <v>26</v>
      </c>
      <c r="J265" s="36" t="s">
        <v>108</v>
      </c>
      <c r="K265" s="36">
        <v>0.06</v>
      </c>
      <c r="L265" s="39" t="s">
        <v>361</v>
      </c>
    </row>
    <row r="266" spans="1:12" x14ac:dyDescent="0.15">
      <c r="A266" s="40"/>
      <c r="B266" s="40"/>
      <c r="C266" s="40"/>
      <c r="D266" s="36">
        <v>1270</v>
      </c>
      <c r="E266" s="36"/>
      <c r="F266" s="36">
        <f t="shared" ref="F266:F297" si="22">D266+E266</f>
        <v>1270</v>
      </c>
      <c r="G266" s="36" t="s">
        <v>546</v>
      </c>
      <c r="H266" s="36">
        <v>25</v>
      </c>
      <c r="I266" s="36">
        <v>26</v>
      </c>
      <c r="J266" s="36" t="s">
        <v>108</v>
      </c>
      <c r="K266" s="36">
        <v>0.06</v>
      </c>
      <c r="L266" s="36"/>
    </row>
    <row r="267" spans="1:12" x14ac:dyDescent="0.15">
      <c r="A267" s="40"/>
      <c r="B267" s="40"/>
      <c r="C267" s="40"/>
      <c r="D267" s="36">
        <v>1270</v>
      </c>
      <c r="E267" s="36"/>
      <c r="F267" s="36">
        <f t="shared" si="22"/>
        <v>1270</v>
      </c>
      <c r="G267" s="36" t="s">
        <v>547</v>
      </c>
      <c r="H267" s="36">
        <v>25</v>
      </c>
      <c r="I267" s="36">
        <v>26</v>
      </c>
      <c r="J267" s="36" t="s">
        <v>108</v>
      </c>
      <c r="K267" s="36">
        <v>0.06</v>
      </c>
      <c r="L267" s="36"/>
    </row>
    <row r="268" spans="1:12" x14ac:dyDescent="0.15">
      <c r="A268" s="40"/>
      <c r="B268" s="40"/>
      <c r="C268" s="40"/>
      <c r="D268" s="36">
        <v>1270</v>
      </c>
      <c r="E268" s="36"/>
      <c r="F268" s="36">
        <f t="shared" si="22"/>
        <v>1270</v>
      </c>
      <c r="G268" s="36" t="s">
        <v>548</v>
      </c>
      <c r="H268" s="36">
        <v>25</v>
      </c>
      <c r="I268" s="36">
        <v>26</v>
      </c>
      <c r="J268" s="36" t="s">
        <v>108</v>
      </c>
      <c r="K268" s="36">
        <v>0.06</v>
      </c>
      <c r="L268" s="36"/>
    </row>
    <row r="269" spans="1:12" x14ac:dyDescent="0.15">
      <c r="A269" s="40"/>
      <c r="B269" s="40"/>
      <c r="C269" s="40"/>
      <c r="D269" s="36">
        <v>1270</v>
      </c>
      <c r="E269" s="36"/>
      <c r="F269" s="36">
        <f t="shared" si="22"/>
        <v>1270</v>
      </c>
      <c r="G269" s="36" t="s">
        <v>549</v>
      </c>
      <c r="H269" s="36">
        <v>25</v>
      </c>
      <c r="I269" s="36">
        <v>26</v>
      </c>
      <c r="J269" s="36" t="s">
        <v>108</v>
      </c>
      <c r="K269" s="36">
        <v>0.06</v>
      </c>
      <c r="L269" s="36"/>
    </row>
    <row r="270" spans="1:12" x14ac:dyDescent="0.15">
      <c r="A270" s="40"/>
      <c r="B270" s="40"/>
      <c r="C270" s="40"/>
      <c r="D270" s="36">
        <v>1270</v>
      </c>
      <c r="E270" s="36"/>
      <c r="F270" s="36">
        <f t="shared" si="22"/>
        <v>1270</v>
      </c>
      <c r="G270" s="36" t="s">
        <v>550</v>
      </c>
      <c r="H270" s="36">
        <v>25</v>
      </c>
      <c r="I270" s="36">
        <v>26</v>
      </c>
      <c r="J270" s="36" t="s">
        <v>108</v>
      </c>
      <c r="K270" s="36">
        <v>0.06</v>
      </c>
      <c r="L270" s="36"/>
    </row>
    <row r="271" spans="1:12" x14ac:dyDescent="0.15">
      <c r="A271" s="40"/>
      <c r="B271" s="40"/>
      <c r="C271" s="40"/>
      <c r="D271" s="36">
        <v>1270</v>
      </c>
      <c r="E271" s="36"/>
      <c r="F271" s="36">
        <f t="shared" si="22"/>
        <v>1270</v>
      </c>
      <c r="G271" s="36" t="s">
        <v>551</v>
      </c>
      <c r="H271" s="36">
        <v>25</v>
      </c>
      <c r="I271" s="36">
        <v>26</v>
      </c>
      <c r="J271" s="36" t="s">
        <v>108</v>
      </c>
      <c r="K271" s="36">
        <v>0.06</v>
      </c>
      <c r="L271" s="36"/>
    </row>
    <row r="272" spans="1:12" x14ac:dyDescent="0.15">
      <c r="A272" s="40"/>
      <c r="B272" s="40"/>
      <c r="C272" s="40"/>
      <c r="D272" s="36">
        <v>1270</v>
      </c>
      <c r="E272" s="36"/>
      <c r="F272" s="36">
        <f t="shared" si="22"/>
        <v>1270</v>
      </c>
      <c r="G272" s="36" t="s">
        <v>552</v>
      </c>
      <c r="H272" s="36">
        <v>25</v>
      </c>
      <c r="I272" s="36">
        <v>26</v>
      </c>
      <c r="J272" s="36" t="s">
        <v>108</v>
      </c>
      <c r="K272" s="36">
        <v>0.06</v>
      </c>
      <c r="L272" s="36"/>
    </row>
    <row r="273" spans="1:12" x14ac:dyDescent="0.15">
      <c r="A273" s="40"/>
      <c r="B273" s="40"/>
      <c r="C273" s="40"/>
      <c r="D273" s="36">
        <v>1270</v>
      </c>
      <c r="E273" s="36"/>
      <c r="F273" s="36">
        <f t="shared" si="22"/>
        <v>1270</v>
      </c>
      <c r="G273" s="36" t="s">
        <v>553</v>
      </c>
      <c r="H273" s="36">
        <v>25</v>
      </c>
      <c r="I273" s="36">
        <v>26</v>
      </c>
      <c r="J273" s="36" t="s">
        <v>108</v>
      </c>
      <c r="K273" s="36">
        <v>0.06</v>
      </c>
      <c r="L273" s="36"/>
    </row>
    <row r="274" spans="1:12" x14ac:dyDescent="0.15">
      <c r="A274" s="40"/>
      <c r="B274" s="40"/>
      <c r="C274" s="40"/>
      <c r="D274" s="36">
        <v>1270</v>
      </c>
      <c r="E274" s="36"/>
      <c r="F274" s="36">
        <f t="shared" si="22"/>
        <v>1270</v>
      </c>
      <c r="G274" s="36" t="s">
        <v>554</v>
      </c>
      <c r="H274" s="36">
        <v>25</v>
      </c>
      <c r="I274" s="36">
        <v>26</v>
      </c>
      <c r="J274" s="36" t="s">
        <v>108</v>
      </c>
      <c r="K274" s="36">
        <v>0.06</v>
      </c>
      <c r="L274" s="36"/>
    </row>
    <row r="275" spans="1:12" x14ac:dyDescent="0.15">
      <c r="A275" s="40"/>
      <c r="B275" s="40"/>
      <c r="C275" s="40"/>
      <c r="D275" s="36">
        <v>1270</v>
      </c>
      <c r="E275" s="36"/>
      <c r="F275" s="36">
        <f t="shared" si="22"/>
        <v>1270</v>
      </c>
      <c r="G275" s="36" t="s">
        <v>555</v>
      </c>
      <c r="H275" s="36">
        <v>25</v>
      </c>
      <c r="I275" s="36">
        <v>26</v>
      </c>
      <c r="J275" s="36" t="s">
        <v>108</v>
      </c>
      <c r="K275" s="36">
        <v>0.06</v>
      </c>
      <c r="L275" s="36"/>
    </row>
    <row r="276" spans="1:12" x14ac:dyDescent="0.15">
      <c r="A276" s="40"/>
      <c r="B276" s="40"/>
      <c r="C276" s="40"/>
      <c r="D276" s="36">
        <v>1270</v>
      </c>
      <c r="E276" s="36"/>
      <c r="F276" s="36">
        <f t="shared" si="22"/>
        <v>1270</v>
      </c>
      <c r="G276" s="36" t="s">
        <v>556</v>
      </c>
      <c r="H276" s="36">
        <v>25</v>
      </c>
      <c r="I276" s="36">
        <v>26</v>
      </c>
      <c r="J276" s="36" t="s">
        <v>108</v>
      </c>
      <c r="K276" s="36">
        <v>0.06</v>
      </c>
      <c r="L276" s="36"/>
    </row>
    <row r="277" spans="1:12" x14ac:dyDescent="0.15">
      <c r="A277" s="40"/>
      <c r="B277" s="40"/>
      <c r="C277" s="40"/>
      <c r="D277" s="36">
        <v>1270</v>
      </c>
      <c r="E277" s="36"/>
      <c r="F277" s="36">
        <f t="shared" si="22"/>
        <v>1270</v>
      </c>
      <c r="G277" s="36" t="s">
        <v>557</v>
      </c>
      <c r="H277" s="36">
        <v>25</v>
      </c>
      <c r="I277" s="36">
        <v>26</v>
      </c>
      <c r="J277" s="36" t="s">
        <v>108</v>
      </c>
      <c r="K277" s="36">
        <v>0.06</v>
      </c>
      <c r="L277" s="36"/>
    </row>
    <row r="278" spans="1:12" x14ac:dyDescent="0.15">
      <c r="A278" s="40"/>
      <c r="B278" s="40"/>
      <c r="C278" s="40"/>
      <c r="D278" s="36">
        <v>1270</v>
      </c>
      <c r="E278" s="36"/>
      <c r="F278" s="36">
        <f t="shared" si="22"/>
        <v>1270</v>
      </c>
      <c r="G278" s="36" t="s">
        <v>558</v>
      </c>
      <c r="H278" s="36">
        <v>25</v>
      </c>
      <c r="I278" s="36">
        <v>26</v>
      </c>
      <c r="J278" s="36" t="s">
        <v>108</v>
      </c>
      <c r="K278" s="36">
        <v>0.06</v>
      </c>
      <c r="L278" s="36"/>
    </row>
    <row r="279" spans="1:12" x14ac:dyDescent="0.15">
      <c r="A279" s="40"/>
      <c r="B279" s="40"/>
      <c r="C279" s="40"/>
      <c r="D279" s="36">
        <v>1270</v>
      </c>
      <c r="E279" s="36"/>
      <c r="F279" s="36">
        <f t="shared" si="22"/>
        <v>1270</v>
      </c>
      <c r="G279" s="36" t="s">
        <v>559</v>
      </c>
      <c r="H279" s="36">
        <v>25</v>
      </c>
      <c r="I279" s="36">
        <v>26</v>
      </c>
      <c r="J279" s="36" t="s">
        <v>108</v>
      </c>
      <c r="K279" s="36">
        <v>0.06</v>
      </c>
      <c r="L279" s="36"/>
    </row>
    <row r="280" spans="1:12" x14ac:dyDescent="0.15">
      <c r="A280" s="40"/>
      <c r="B280" s="40"/>
      <c r="C280" s="40"/>
      <c r="D280" s="36">
        <v>1270</v>
      </c>
      <c r="E280" s="36"/>
      <c r="F280" s="36">
        <f t="shared" si="22"/>
        <v>1270</v>
      </c>
      <c r="G280" s="36" t="s">
        <v>560</v>
      </c>
      <c r="H280" s="36">
        <v>25</v>
      </c>
      <c r="I280" s="36">
        <v>26</v>
      </c>
      <c r="J280" s="36" t="s">
        <v>108</v>
      </c>
      <c r="K280" s="36">
        <v>0.06</v>
      </c>
      <c r="L280" s="36"/>
    </row>
    <row r="281" spans="1:12" x14ac:dyDescent="0.15">
      <c r="A281" s="40"/>
      <c r="B281" s="40"/>
      <c r="C281" s="40"/>
      <c r="D281" s="36">
        <v>1270</v>
      </c>
      <c r="E281" s="36"/>
      <c r="F281" s="36">
        <f t="shared" si="22"/>
        <v>1270</v>
      </c>
      <c r="G281" s="36" t="s">
        <v>561</v>
      </c>
      <c r="H281" s="36">
        <v>25</v>
      </c>
      <c r="I281" s="36">
        <v>26</v>
      </c>
      <c r="J281" s="36" t="s">
        <v>108</v>
      </c>
      <c r="K281" s="36">
        <v>0.06</v>
      </c>
      <c r="L281" s="36"/>
    </row>
    <row r="282" spans="1:12" x14ac:dyDescent="0.15">
      <c r="A282" s="40"/>
      <c r="B282" s="40"/>
      <c r="C282" s="40"/>
      <c r="D282" s="36">
        <v>1270</v>
      </c>
      <c r="E282" s="36"/>
      <c r="F282" s="36">
        <f t="shared" si="22"/>
        <v>1270</v>
      </c>
      <c r="G282" s="36" t="s">
        <v>562</v>
      </c>
      <c r="H282" s="36">
        <v>25</v>
      </c>
      <c r="I282" s="36">
        <v>26</v>
      </c>
      <c r="J282" s="36" t="s">
        <v>108</v>
      </c>
      <c r="K282" s="36">
        <v>0.06</v>
      </c>
      <c r="L282" s="36"/>
    </row>
    <row r="283" spans="1:12" x14ac:dyDescent="0.15">
      <c r="A283" s="40"/>
      <c r="B283" s="40"/>
      <c r="C283" s="40"/>
      <c r="D283" s="36">
        <v>1270</v>
      </c>
      <c r="E283" s="36"/>
      <c r="F283" s="36">
        <f t="shared" si="22"/>
        <v>1270</v>
      </c>
      <c r="G283" s="36" t="s">
        <v>563</v>
      </c>
      <c r="H283" s="36">
        <v>25</v>
      </c>
      <c r="I283" s="36">
        <v>26</v>
      </c>
      <c r="J283" s="36" t="s">
        <v>108</v>
      </c>
      <c r="K283" s="36">
        <v>0.06</v>
      </c>
      <c r="L283" s="36"/>
    </row>
    <row r="284" spans="1:12" x14ac:dyDescent="0.15">
      <c r="A284" s="40"/>
      <c r="B284" s="40"/>
      <c r="C284" s="40"/>
      <c r="D284" s="36">
        <v>1270</v>
      </c>
      <c r="E284" s="36"/>
      <c r="F284" s="36">
        <f t="shared" si="22"/>
        <v>1270</v>
      </c>
      <c r="G284" s="36" t="s">
        <v>564</v>
      </c>
      <c r="H284" s="36">
        <v>25</v>
      </c>
      <c r="I284" s="36">
        <v>26</v>
      </c>
      <c r="J284" s="36" t="s">
        <v>108</v>
      </c>
      <c r="K284" s="36">
        <v>0.06</v>
      </c>
      <c r="L284" s="36"/>
    </row>
    <row r="285" spans="1:12" x14ac:dyDescent="0.15">
      <c r="A285" s="40"/>
      <c r="B285" s="40"/>
      <c r="C285" s="40"/>
      <c r="D285" s="36">
        <v>1270</v>
      </c>
      <c r="E285" s="36"/>
      <c r="F285" s="36">
        <f t="shared" si="22"/>
        <v>1270</v>
      </c>
      <c r="G285" s="36" t="s">
        <v>565</v>
      </c>
      <c r="H285" s="36">
        <v>25</v>
      </c>
      <c r="I285" s="36">
        <v>26</v>
      </c>
      <c r="J285" s="36" t="s">
        <v>108</v>
      </c>
      <c r="K285" s="36">
        <v>0.06</v>
      </c>
      <c r="L285" s="36"/>
    </row>
    <row r="286" spans="1:12" x14ac:dyDescent="0.15">
      <c r="A286" s="40"/>
      <c r="B286" s="40"/>
      <c r="C286" s="40"/>
      <c r="D286" s="36">
        <v>1270</v>
      </c>
      <c r="E286" s="36"/>
      <c r="F286" s="36">
        <f t="shared" si="22"/>
        <v>1270</v>
      </c>
      <c r="G286" s="36" t="s">
        <v>566</v>
      </c>
      <c r="H286" s="36">
        <v>25</v>
      </c>
      <c r="I286" s="36">
        <v>26</v>
      </c>
      <c r="J286" s="36" t="s">
        <v>108</v>
      </c>
      <c r="K286" s="36">
        <v>0.06</v>
      </c>
      <c r="L286" s="36"/>
    </row>
    <row r="287" spans="1:12" x14ac:dyDescent="0.15">
      <c r="A287" s="40"/>
      <c r="B287" s="40"/>
      <c r="C287" s="40"/>
      <c r="D287" s="36">
        <v>1270</v>
      </c>
      <c r="E287" s="36"/>
      <c r="F287" s="36">
        <f t="shared" si="22"/>
        <v>1270</v>
      </c>
      <c r="G287" s="36" t="s">
        <v>567</v>
      </c>
      <c r="H287" s="36">
        <v>25</v>
      </c>
      <c r="I287" s="36">
        <v>26</v>
      </c>
      <c r="J287" s="36" t="s">
        <v>108</v>
      </c>
      <c r="K287" s="36">
        <v>0.06</v>
      </c>
      <c r="L287" s="36"/>
    </row>
    <row r="288" spans="1:12" x14ac:dyDescent="0.15">
      <c r="A288" s="40"/>
      <c r="B288" s="40"/>
      <c r="C288" s="40"/>
      <c r="D288" s="36">
        <v>1270</v>
      </c>
      <c r="E288" s="36"/>
      <c r="F288" s="36">
        <f t="shared" si="22"/>
        <v>1270</v>
      </c>
      <c r="G288" s="36" t="s">
        <v>568</v>
      </c>
      <c r="H288" s="36">
        <v>25</v>
      </c>
      <c r="I288" s="36">
        <v>26</v>
      </c>
      <c r="J288" s="36" t="s">
        <v>108</v>
      </c>
      <c r="K288" s="36">
        <v>0.06</v>
      </c>
      <c r="L288" s="36"/>
    </row>
    <row r="289" spans="1:12" x14ac:dyDescent="0.15">
      <c r="A289" s="40"/>
      <c r="B289" s="40"/>
      <c r="C289" s="40"/>
      <c r="D289" s="36">
        <v>1270</v>
      </c>
      <c r="E289" s="36"/>
      <c r="F289" s="36">
        <f t="shared" si="22"/>
        <v>1270</v>
      </c>
      <c r="G289" s="36" t="s">
        <v>569</v>
      </c>
      <c r="H289" s="36">
        <v>25</v>
      </c>
      <c r="I289" s="36">
        <v>26</v>
      </c>
      <c r="J289" s="36" t="s">
        <v>108</v>
      </c>
      <c r="K289" s="36">
        <v>0.06</v>
      </c>
      <c r="L289" s="36"/>
    </row>
    <row r="290" spans="1:12" x14ac:dyDescent="0.15">
      <c r="A290" s="40"/>
      <c r="B290" s="40"/>
      <c r="C290" s="40"/>
      <c r="D290" s="36">
        <v>1270</v>
      </c>
      <c r="E290" s="36"/>
      <c r="F290" s="36">
        <f t="shared" si="22"/>
        <v>1270</v>
      </c>
      <c r="G290" s="36" t="s">
        <v>570</v>
      </c>
      <c r="H290" s="36">
        <v>25</v>
      </c>
      <c r="I290" s="36">
        <v>26</v>
      </c>
      <c r="J290" s="36" t="s">
        <v>108</v>
      </c>
      <c r="K290" s="36">
        <v>0.06</v>
      </c>
      <c r="L290" s="36"/>
    </row>
    <row r="291" spans="1:12" x14ac:dyDescent="0.15">
      <c r="A291" s="40"/>
      <c r="B291" s="40"/>
      <c r="C291" s="40"/>
      <c r="D291" s="36">
        <v>1270</v>
      </c>
      <c r="E291" s="36"/>
      <c r="F291" s="36">
        <f t="shared" si="22"/>
        <v>1270</v>
      </c>
      <c r="G291" s="36" t="s">
        <v>571</v>
      </c>
      <c r="H291" s="36">
        <v>25</v>
      </c>
      <c r="I291" s="36">
        <v>26</v>
      </c>
      <c r="J291" s="36" t="s">
        <v>108</v>
      </c>
      <c r="K291" s="36">
        <v>0.06</v>
      </c>
      <c r="L291" s="36"/>
    </row>
    <row r="292" spans="1:12" x14ac:dyDescent="0.15">
      <c r="A292" s="40"/>
      <c r="B292" s="40"/>
      <c r="C292" s="40"/>
      <c r="D292" s="36">
        <v>1270</v>
      </c>
      <c r="E292" s="36"/>
      <c r="F292" s="36">
        <f t="shared" si="22"/>
        <v>1270</v>
      </c>
      <c r="G292" s="36" t="s">
        <v>572</v>
      </c>
      <c r="H292" s="36">
        <v>25</v>
      </c>
      <c r="I292" s="36">
        <v>26</v>
      </c>
      <c r="J292" s="36" t="s">
        <v>108</v>
      </c>
      <c r="K292" s="36">
        <v>0.06</v>
      </c>
      <c r="L292" s="36"/>
    </row>
    <row r="293" spans="1:12" x14ac:dyDescent="0.15">
      <c r="A293" s="40"/>
      <c r="B293" s="40"/>
      <c r="C293" s="40"/>
      <c r="D293" s="36">
        <v>1270</v>
      </c>
      <c r="E293" s="36"/>
      <c r="F293" s="36">
        <f t="shared" si="22"/>
        <v>1270</v>
      </c>
      <c r="G293" s="36" t="s">
        <v>573</v>
      </c>
      <c r="H293" s="36">
        <v>25</v>
      </c>
      <c r="I293" s="36">
        <v>26</v>
      </c>
      <c r="J293" s="36" t="s">
        <v>108</v>
      </c>
      <c r="K293" s="36">
        <v>0.06</v>
      </c>
      <c r="L293" s="36"/>
    </row>
    <row r="294" spans="1:12" x14ac:dyDescent="0.15">
      <c r="A294" s="40"/>
      <c r="B294" s="40"/>
      <c r="C294" s="40"/>
      <c r="D294" s="36">
        <v>1270</v>
      </c>
      <c r="E294" s="36"/>
      <c r="F294" s="36">
        <f t="shared" si="22"/>
        <v>1270</v>
      </c>
      <c r="G294" s="36" t="s">
        <v>574</v>
      </c>
      <c r="H294" s="36">
        <v>25</v>
      </c>
      <c r="I294" s="36">
        <v>26</v>
      </c>
      <c r="J294" s="36" t="s">
        <v>108</v>
      </c>
      <c r="K294" s="36">
        <v>0.06</v>
      </c>
      <c r="L294" s="36"/>
    </row>
    <row r="295" spans="1:12" x14ac:dyDescent="0.15">
      <c r="A295" s="40"/>
      <c r="B295" s="40"/>
      <c r="C295" s="40"/>
      <c r="D295" s="36">
        <v>1270</v>
      </c>
      <c r="E295" s="36"/>
      <c r="F295" s="36">
        <f t="shared" si="22"/>
        <v>1270</v>
      </c>
      <c r="G295" s="36" t="s">
        <v>575</v>
      </c>
      <c r="H295" s="36">
        <v>25</v>
      </c>
      <c r="I295" s="36">
        <v>26</v>
      </c>
      <c r="J295" s="36" t="s">
        <v>108</v>
      </c>
      <c r="K295" s="36">
        <v>0.06</v>
      </c>
      <c r="L295" s="36"/>
    </row>
    <row r="296" spans="1:12" x14ac:dyDescent="0.15">
      <c r="A296" s="40"/>
      <c r="B296" s="40"/>
      <c r="C296" s="40"/>
      <c r="D296" s="36">
        <v>1270</v>
      </c>
      <c r="E296" s="36"/>
      <c r="F296" s="36">
        <f t="shared" si="22"/>
        <v>1270</v>
      </c>
      <c r="G296" s="36" t="s">
        <v>576</v>
      </c>
      <c r="H296" s="36">
        <v>25</v>
      </c>
      <c r="I296" s="36">
        <v>26</v>
      </c>
      <c r="J296" s="36" t="s">
        <v>108</v>
      </c>
      <c r="K296" s="36">
        <v>0.06</v>
      </c>
      <c r="L296" s="36"/>
    </row>
    <row r="297" spans="1:12" x14ac:dyDescent="0.15">
      <c r="A297" s="40"/>
      <c r="B297" s="40"/>
      <c r="C297" s="40"/>
      <c r="D297" s="36">
        <v>1270</v>
      </c>
      <c r="E297" s="36"/>
      <c r="F297" s="36">
        <f t="shared" si="22"/>
        <v>1270</v>
      </c>
      <c r="G297" s="36" t="s">
        <v>577</v>
      </c>
      <c r="H297" s="36">
        <v>25</v>
      </c>
      <c r="I297" s="36">
        <v>26</v>
      </c>
      <c r="J297" s="36" t="s">
        <v>108</v>
      </c>
      <c r="K297" s="36">
        <v>0.06</v>
      </c>
      <c r="L297" s="36"/>
    </row>
    <row r="298" spans="1:12" x14ac:dyDescent="0.15">
      <c r="A298" s="40"/>
      <c r="B298" s="40"/>
      <c r="C298" s="40"/>
      <c r="D298" s="36">
        <v>1270</v>
      </c>
      <c r="E298" s="36"/>
      <c r="F298" s="36">
        <f t="shared" ref="F298:F329" si="23">D298+E298</f>
        <v>1270</v>
      </c>
      <c r="G298" s="36" t="s">
        <v>578</v>
      </c>
      <c r="H298" s="36">
        <v>25</v>
      </c>
      <c r="I298" s="36">
        <v>26</v>
      </c>
      <c r="J298" s="36" t="s">
        <v>108</v>
      </c>
      <c r="K298" s="36">
        <v>0.06</v>
      </c>
      <c r="L298" s="36"/>
    </row>
    <row r="299" spans="1:12" x14ac:dyDescent="0.15">
      <c r="A299" s="40"/>
      <c r="B299" s="40"/>
      <c r="C299" s="40"/>
      <c r="D299" s="36">
        <v>1270</v>
      </c>
      <c r="E299" s="36"/>
      <c r="F299" s="36">
        <f t="shared" si="23"/>
        <v>1270</v>
      </c>
      <c r="G299" s="36" t="s">
        <v>579</v>
      </c>
      <c r="H299" s="36">
        <v>25</v>
      </c>
      <c r="I299" s="36">
        <v>26</v>
      </c>
      <c r="J299" s="36" t="s">
        <v>108</v>
      </c>
      <c r="K299" s="36">
        <v>0.06</v>
      </c>
      <c r="L299" s="36"/>
    </row>
    <row r="300" spans="1:12" x14ac:dyDescent="0.15">
      <c r="A300" s="40"/>
      <c r="B300" s="40"/>
      <c r="C300" s="40"/>
      <c r="D300" s="36">
        <v>1270</v>
      </c>
      <c r="E300" s="36"/>
      <c r="F300" s="36">
        <f t="shared" si="23"/>
        <v>1270</v>
      </c>
      <c r="G300" s="36" t="s">
        <v>580</v>
      </c>
      <c r="H300" s="36">
        <v>25</v>
      </c>
      <c r="I300" s="36">
        <v>26</v>
      </c>
      <c r="J300" s="36" t="s">
        <v>108</v>
      </c>
      <c r="K300" s="36">
        <v>0.06</v>
      </c>
      <c r="L300" s="36"/>
    </row>
    <row r="301" spans="1:12" x14ac:dyDescent="0.15">
      <c r="A301" s="40"/>
      <c r="B301" s="40"/>
      <c r="C301" s="40"/>
      <c r="D301" s="36">
        <v>1270</v>
      </c>
      <c r="E301" s="36"/>
      <c r="F301" s="36">
        <f t="shared" si="23"/>
        <v>1270</v>
      </c>
      <c r="G301" s="36" t="s">
        <v>581</v>
      </c>
      <c r="H301" s="36">
        <v>25</v>
      </c>
      <c r="I301" s="36">
        <v>26</v>
      </c>
      <c r="J301" s="36" t="s">
        <v>108</v>
      </c>
      <c r="K301" s="36">
        <v>0.06</v>
      </c>
      <c r="L301" s="36"/>
    </row>
    <row r="302" spans="1:12" x14ac:dyDescent="0.15">
      <c r="A302" s="40"/>
      <c r="B302" s="40"/>
      <c r="C302" s="40"/>
      <c r="D302" s="36">
        <v>1270</v>
      </c>
      <c r="E302" s="36"/>
      <c r="F302" s="36">
        <f t="shared" si="23"/>
        <v>1270</v>
      </c>
      <c r="G302" s="36" t="s">
        <v>582</v>
      </c>
      <c r="H302" s="36">
        <v>25</v>
      </c>
      <c r="I302" s="36">
        <v>26</v>
      </c>
      <c r="J302" s="36" t="s">
        <v>108</v>
      </c>
      <c r="K302" s="36">
        <v>0.06</v>
      </c>
      <c r="L302" s="36"/>
    </row>
    <row r="303" spans="1:12" x14ac:dyDescent="0.15">
      <c r="A303" s="40"/>
      <c r="B303" s="40"/>
      <c r="C303" s="40"/>
      <c r="D303" s="36">
        <v>1270</v>
      </c>
      <c r="E303" s="36"/>
      <c r="F303" s="36">
        <f t="shared" si="23"/>
        <v>1270</v>
      </c>
      <c r="G303" s="36" t="s">
        <v>583</v>
      </c>
      <c r="H303" s="36">
        <v>25</v>
      </c>
      <c r="I303" s="36">
        <v>26</v>
      </c>
      <c r="J303" s="36" t="s">
        <v>108</v>
      </c>
      <c r="K303" s="36">
        <v>0.06</v>
      </c>
      <c r="L303" s="36"/>
    </row>
    <row r="304" spans="1:12" x14ac:dyDescent="0.15">
      <c r="A304" s="40"/>
      <c r="B304" s="40"/>
      <c r="C304" s="40"/>
      <c r="D304" s="36">
        <v>1270</v>
      </c>
      <c r="E304" s="36"/>
      <c r="F304" s="36">
        <f t="shared" si="23"/>
        <v>1270</v>
      </c>
      <c r="G304" s="36" t="s">
        <v>584</v>
      </c>
      <c r="H304" s="36">
        <v>25</v>
      </c>
      <c r="I304" s="36">
        <v>26</v>
      </c>
      <c r="J304" s="36" t="s">
        <v>108</v>
      </c>
      <c r="K304" s="36">
        <v>0.06</v>
      </c>
      <c r="L304" s="36"/>
    </row>
    <row r="305" spans="1:12" x14ac:dyDescent="0.15">
      <c r="A305" s="40"/>
      <c r="B305" s="40"/>
      <c r="C305" s="40"/>
      <c r="D305" s="36">
        <v>1270</v>
      </c>
      <c r="E305" s="36"/>
      <c r="F305" s="36">
        <f t="shared" si="23"/>
        <v>1270</v>
      </c>
      <c r="G305" s="36" t="s">
        <v>585</v>
      </c>
      <c r="H305" s="36">
        <v>25</v>
      </c>
      <c r="I305" s="36">
        <v>26</v>
      </c>
      <c r="J305" s="36" t="s">
        <v>108</v>
      </c>
      <c r="K305" s="36">
        <v>0.06</v>
      </c>
      <c r="L305" s="36"/>
    </row>
    <row r="306" spans="1:12" x14ac:dyDescent="0.15">
      <c r="A306" s="40"/>
      <c r="B306" s="40"/>
      <c r="C306" s="40"/>
      <c r="D306" s="36">
        <v>1270</v>
      </c>
      <c r="E306" s="36"/>
      <c r="F306" s="36">
        <f t="shared" si="23"/>
        <v>1270</v>
      </c>
      <c r="G306" s="36" t="s">
        <v>586</v>
      </c>
      <c r="H306" s="36">
        <v>25</v>
      </c>
      <c r="I306" s="36">
        <v>26</v>
      </c>
      <c r="J306" s="36" t="s">
        <v>108</v>
      </c>
      <c r="K306" s="36">
        <v>0.06</v>
      </c>
      <c r="L306" s="36"/>
    </row>
    <row r="307" spans="1:12" x14ac:dyDescent="0.15">
      <c r="A307" s="40"/>
      <c r="B307" s="40"/>
      <c r="C307" s="40"/>
      <c r="D307" s="36">
        <v>1270</v>
      </c>
      <c r="E307" s="36"/>
      <c r="F307" s="36">
        <f t="shared" si="23"/>
        <v>1270</v>
      </c>
      <c r="G307" s="36" t="s">
        <v>587</v>
      </c>
      <c r="H307" s="36">
        <v>25</v>
      </c>
      <c r="I307" s="36">
        <v>26</v>
      </c>
      <c r="J307" s="36" t="s">
        <v>108</v>
      </c>
      <c r="K307" s="36">
        <v>0.06</v>
      </c>
      <c r="L307" s="36"/>
    </row>
    <row r="308" spans="1:12" x14ac:dyDescent="0.15">
      <c r="A308" s="40"/>
      <c r="B308" s="40"/>
      <c r="C308" s="40"/>
      <c r="D308" s="36">
        <v>1270</v>
      </c>
      <c r="E308" s="36"/>
      <c r="F308" s="36">
        <f t="shared" si="23"/>
        <v>1270</v>
      </c>
      <c r="G308" s="36" t="s">
        <v>588</v>
      </c>
      <c r="H308" s="36">
        <v>25</v>
      </c>
      <c r="I308" s="36">
        <v>26</v>
      </c>
      <c r="J308" s="36" t="s">
        <v>108</v>
      </c>
      <c r="K308" s="36">
        <v>0.06</v>
      </c>
      <c r="L308" s="36"/>
    </row>
    <row r="309" spans="1:12" x14ac:dyDescent="0.15">
      <c r="A309" s="40"/>
      <c r="B309" s="40"/>
      <c r="C309" s="40"/>
      <c r="D309" s="36">
        <v>1270</v>
      </c>
      <c r="E309" s="36"/>
      <c r="F309" s="36">
        <f t="shared" si="23"/>
        <v>1270</v>
      </c>
      <c r="G309" s="36" t="s">
        <v>589</v>
      </c>
      <c r="H309" s="36">
        <v>25</v>
      </c>
      <c r="I309" s="36">
        <v>26</v>
      </c>
      <c r="J309" s="36" t="s">
        <v>108</v>
      </c>
      <c r="K309" s="36">
        <v>0.06</v>
      </c>
      <c r="L309" s="36"/>
    </row>
    <row r="310" spans="1:12" x14ac:dyDescent="0.15">
      <c r="A310" s="40"/>
      <c r="B310" s="40"/>
      <c r="C310" s="40"/>
      <c r="D310" s="36">
        <v>1270</v>
      </c>
      <c r="E310" s="36"/>
      <c r="F310" s="36">
        <f t="shared" si="23"/>
        <v>1270</v>
      </c>
      <c r="G310" s="36" t="s">
        <v>590</v>
      </c>
      <c r="H310" s="36">
        <v>25</v>
      </c>
      <c r="I310" s="36">
        <v>26</v>
      </c>
      <c r="J310" s="36" t="s">
        <v>108</v>
      </c>
      <c r="K310" s="36">
        <v>0.06</v>
      </c>
      <c r="L310" s="36"/>
    </row>
    <row r="311" spans="1:12" x14ac:dyDescent="0.15">
      <c r="A311" s="40"/>
      <c r="B311" s="40"/>
      <c r="C311" s="40"/>
      <c r="D311" s="36">
        <v>1270</v>
      </c>
      <c r="E311" s="36"/>
      <c r="F311" s="36">
        <f t="shared" si="23"/>
        <v>1270</v>
      </c>
      <c r="G311" s="36" t="s">
        <v>591</v>
      </c>
      <c r="H311" s="36">
        <v>25</v>
      </c>
      <c r="I311" s="36">
        <v>26</v>
      </c>
      <c r="J311" s="36" t="s">
        <v>108</v>
      </c>
      <c r="K311" s="36">
        <v>0.06</v>
      </c>
      <c r="L311" s="36"/>
    </row>
    <row r="312" spans="1:12" x14ac:dyDescent="0.15">
      <c r="A312" s="40"/>
      <c r="B312" s="40"/>
      <c r="C312" s="40"/>
      <c r="D312" s="36">
        <v>1270</v>
      </c>
      <c r="E312" s="36"/>
      <c r="F312" s="36">
        <f t="shared" si="23"/>
        <v>1270</v>
      </c>
      <c r="G312" s="36" t="s">
        <v>592</v>
      </c>
      <c r="H312" s="36">
        <v>25</v>
      </c>
      <c r="I312" s="36">
        <v>26</v>
      </c>
      <c r="J312" s="36" t="s">
        <v>108</v>
      </c>
      <c r="K312" s="36">
        <v>0.06</v>
      </c>
      <c r="L312" s="36"/>
    </row>
    <row r="313" spans="1:12" x14ac:dyDescent="0.15">
      <c r="A313" s="40"/>
      <c r="B313" s="40"/>
      <c r="C313" s="40"/>
      <c r="D313" s="36">
        <v>1270</v>
      </c>
      <c r="E313" s="36"/>
      <c r="F313" s="36">
        <f t="shared" si="23"/>
        <v>1270</v>
      </c>
      <c r="G313" s="36" t="s">
        <v>593</v>
      </c>
      <c r="H313" s="36">
        <v>25</v>
      </c>
      <c r="I313" s="36">
        <v>26</v>
      </c>
      <c r="J313" s="36" t="s">
        <v>108</v>
      </c>
      <c r="K313" s="36">
        <v>0.06</v>
      </c>
      <c r="L313" s="36"/>
    </row>
    <row r="314" spans="1:12" x14ac:dyDescent="0.15">
      <c r="A314" s="40"/>
      <c r="B314" s="40"/>
      <c r="C314" s="40"/>
      <c r="D314" s="36">
        <v>1270</v>
      </c>
      <c r="E314" s="36"/>
      <c r="F314" s="36">
        <f t="shared" si="23"/>
        <v>1270</v>
      </c>
      <c r="G314" s="36" t="s">
        <v>594</v>
      </c>
      <c r="H314" s="36">
        <v>25</v>
      </c>
      <c r="I314" s="36">
        <v>26</v>
      </c>
      <c r="J314" s="36" t="s">
        <v>108</v>
      </c>
      <c r="K314" s="36">
        <v>0.06</v>
      </c>
      <c r="L314" s="36"/>
    </row>
    <row r="315" spans="1:12" x14ac:dyDescent="0.15">
      <c r="A315" s="40"/>
      <c r="B315" s="40"/>
      <c r="C315" s="40"/>
      <c r="D315" s="36">
        <v>1270</v>
      </c>
      <c r="E315" s="36"/>
      <c r="F315" s="36">
        <f t="shared" si="23"/>
        <v>1270</v>
      </c>
      <c r="G315" s="36" t="s">
        <v>595</v>
      </c>
      <c r="H315" s="36">
        <v>25</v>
      </c>
      <c r="I315" s="36">
        <v>26</v>
      </c>
      <c r="J315" s="36" t="s">
        <v>108</v>
      </c>
      <c r="K315" s="36">
        <v>0.06</v>
      </c>
      <c r="L315" s="36"/>
    </row>
    <row r="316" spans="1:12" x14ac:dyDescent="0.15">
      <c r="A316" s="40"/>
      <c r="B316" s="40"/>
      <c r="C316" s="40"/>
      <c r="D316" s="36">
        <v>1270</v>
      </c>
      <c r="E316" s="36"/>
      <c r="F316" s="36">
        <f t="shared" si="23"/>
        <v>1270</v>
      </c>
      <c r="G316" s="36" t="s">
        <v>596</v>
      </c>
      <c r="H316" s="36">
        <v>25</v>
      </c>
      <c r="I316" s="36">
        <v>26</v>
      </c>
      <c r="J316" s="36" t="s">
        <v>108</v>
      </c>
      <c r="K316" s="36">
        <v>0.06</v>
      </c>
      <c r="L316" s="36"/>
    </row>
    <row r="317" spans="1:12" x14ac:dyDescent="0.15">
      <c r="A317" s="40"/>
      <c r="B317" s="40"/>
      <c r="C317" s="40"/>
      <c r="D317" s="36">
        <v>1270</v>
      </c>
      <c r="E317" s="36"/>
      <c r="F317" s="36">
        <f t="shared" si="23"/>
        <v>1270</v>
      </c>
      <c r="G317" s="36" t="s">
        <v>597</v>
      </c>
      <c r="H317" s="36">
        <v>25</v>
      </c>
      <c r="I317" s="36">
        <v>26</v>
      </c>
      <c r="J317" s="36" t="s">
        <v>108</v>
      </c>
      <c r="K317" s="36">
        <v>0.06</v>
      </c>
      <c r="L317" s="36"/>
    </row>
    <row r="318" spans="1:12" x14ac:dyDescent="0.15">
      <c r="A318" s="40"/>
      <c r="B318" s="40"/>
      <c r="C318" s="40"/>
      <c r="D318" s="36">
        <v>1270</v>
      </c>
      <c r="E318" s="36"/>
      <c r="F318" s="36">
        <f t="shared" si="23"/>
        <v>1270</v>
      </c>
      <c r="G318" s="36" t="s">
        <v>598</v>
      </c>
      <c r="H318" s="36">
        <v>25</v>
      </c>
      <c r="I318" s="36">
        <v>26</v>
      </c>
      <c r="J318" s="36" t="s">
        <v>108</v>
      </c>
      <c r="K318" s="36">
        <v>0.06</v>
      </c>
      <c r="L318" s="36"/>
    </row>
    <row r="319" spans="1:12" x14ac:dyDescent="0.15">
      <c r="A319" s="40"/>
      <c r="B319" s="40"/>
      <c r="C319" s="40"/>
      <c r="D319" s="36">
        <v>1270</v>
      </c>
      <c r="E319" s="36"/>
      <c r="F319" s="36">
        <f t="shared" si="23"/>
        <v>1270</v>
      </c>
      <c r="G319" s="36" t="s">
        <v>599</v>
      </c>
      <c r="H319" s="36">
        <v>25</v>
      </c>
      <c r="I319" s="36">
        <v>26</v>
      </c>
      <c r="J319" s="36" t="s">
        <v>108</v>
      </c>
      <c r="K319" s="36">
        <v>0.06</v>
      </c>
      <c r="L319" s="36"/>
    </row>
    <row r="320" spans="1:12" x14ac:dyDescent="0.15">
      <c r="A320" s="40"/>
      <c r="B320" s="40"/>
      <c r="C320" s="40"/>
      <c r="D320" s="36">
        <v>1270</v>
      </c>
      <c r="E320" s="36"/>
      <c r="F320" s="36">
        <f t="shared" si="23"/>
        <v>1270</v>
      </c>
      <c r="G320" s="36" t="s">
        <v>600</v>
      </c>
      <c r="H320" s="36">
        <v>25</v>
      </c>
      <c r="I320" s="36">
        <v>26</v>
      </c>
      <c r="J320" s="36" t="s">
        <v>108</v>
      </c>
      <c r="K320" s="36">
        <v>0.06</v>
      </c>
      <c r="L320" s="36"/>
    </row>
    <row r="321" spans="1:12" x14ac:dyDescent="0.15">
      <c r="A321" s="40"/>
      <c r="B321" s="40"/>
      <c r="C321" s="40"/>
      <c r="D321" s="36">
        <v>1270</v>
      </c>
      <c r="E321" s="36"/>
      <c r="F321" s="36">
        <f t="shared" si="23"/>
        <v>1270</v>
      </c>
      <c r="G321" s="36" t="s">
        <v>601</v>
      </c>
      <c r="H321" s="36">
        <v>25</v>
      </c>
      <c r="I321" s="36">
        <v>26</v>
      </c>
      <c r="J321" s="36" t="s">
        <v>108</v>
      </c>
      <c r="K321" s="36">
        <v>0.06</v>
      </c>
      <c r="L321" s="36"/>
    </row>
    <row r="322" spans="1:12" x14ac:dyDescent="0.15">
      <c r="A322" s="40"/>
      <c r="B322" s="40"/>
      <c r="C322" s="40"/>
      <c r="D322" s="36">
        <v>1270</v>
      </c>
      <c r="E322" s="36"/>
      <c r="F322" s="36">
        <f t="shared" si="23"/>
        <v>1270</v>
      </c>
      <c r="G322" s="36" t="s">
        <v>602</v>
      </c>
      <c r="H322" s="36">
        <v>25</v>
      </c>
      <c r="I322" s="36">
        <v>26</v>
      </c>
      <c r="J322" s="36" t="s">
        <v>108</v>
      </c>
      <c r="K322" s="36">
        <v>0.06</v>
      </c>
      <c r="L322" s="36"/>
    </row>
    <row r="323" spans="1:12" x14ac:dyDescent="0.15">
      <c r="A323" s="40"/>
      <c r="B323" s="40"/>
      <c r="C323" s="40"/>
      <c r="D323" s="36">
        <v>1270</v>
      </c>
      <c r="E323" s="36"/>
      <c r="F323" s="36">
        <f t="shared" si="23"/>
        <v>1270</v>
      </c>
      <c r="G323" s="36" t="s">
        <v>603</v>
      </c>
      <c r="H323" s="36">
        <v>25</v>
      </c>
      <c r="I323" s="36">
        <v>26</v>
      </c>
      <c r="J323" s="36" t="s">
        <v>108</v>
      </c>
      <c r="K323" s="36">
        <v>0.06</v>
      </c>
      <c r="L323" s="36"/>
    </row>
    <row r="324" spans="1:12" x14ac:dyDescent="0.15">
      <c r="A324" s="40"/>
      <c r="B324" s="40"/>
      <c r="C324" s="40"/>
      <c r="D324" s="36">
        <v>1270</v>
      </c>
      <c r="E324" s="36"/>
      <c r="F324" s="36">
        <f t="shared" si="23"/>
        <v>1270</v>
      </c>
      <c r="G324" s="36" t="s">
        <v>604</v>
      </c>
      <c r="H324" s="36">
        <v>25</v>
      </c>
      <c r="I324" s="36">
        <v>26</v>
      </c>
      <c r="J324" s="36" t="s">
        <v>108</v>
      </c>
      <c r="K324" s="36">
        <v>0.06</v>
      </c>
      <c r="L324" s="36"/>
    </row>
    <row r="325" spans="1:12" x14ac:dyDescent="0.15">
      <c r="A325" s="40"/>
      <c r="B325" s="40"/>
      <c r="C325" s="40"/>
      <c r="D325" s="36">
        <v>1270</v>
      </c>
      <c r="E325" s="36"/>
      <c r="F325" s="36">
        <f t="shared" si="23"/>
        <v>1270</v>
      </c>
      <c r="G325" s="36" t="s">
        <v>605</v>
      </c>
      <c r="H325" s="36">
        <v>25</v>
      </c>
      <c r="I325" s="36">
        <v>26</v>
      </c>
      <c r="J325" s="36" t="s">
        <v>108</v>
      </c>
      <c r="K325" s="36">
        <v>0.06</v>
      </c>
      <c r="L325" s="36"/>
    </row>
    <row r="326" spans="1:12" x14ac:dyDescent="0.15">
      <c r="A326" s="40"/>
      <c r="B326" s="40"/>
      <c r="C326" s="40"/>
      <c r="D326" s="36">
        <v>1270</v>
      </c>
      <c r="E326" s="36"/>
      <c r="F326" s="36">
        <f t="shared" si="23"/>
        <v>1270</v>
      </c>
      <c r="G326" s="36" t="s">
        <v>606</v>
      </c>
      <c r="H326" s="36">
        <v>25</v>
      </c>
      <c r="I326" s="36">
        <v>26</v>
      </c>
      <c r="J326" s="36" t="s">
        <v>108</v>
      </c>
      <c r="K326" s="36">
        <v>0.06</v>
      </c>
      <c r="L326" s="36"/>
    </row>
    <row r="327" spans="1:12" x14ac:dyDescent="0.15">
      <c r="A327" s="40"/>
      <c r="B327" s="40"/>
      <c r="C327" s="40"/>
      <c r="D327" s="36">
        <v>1270</v>
      </c>
      <c r="E327" s="36"/>
      <c r="F327" s="36">
        <f t="shared" si="23"/>
        <v>1270</v>
      </c>
      <c r="G327" s="36" t="s">
        <v>607</v>
      </c>
      <c r="H327" s="36">
        <v>25</v>
      </c>
      <c r="I327" s="36">
        <v>26</v>
      </c>
      <c r="J327" s="36" t="s">
        <v>108</v>
      </c>
      <c r="K327" s="36">
        <v>0.06</v>
      </c>
      <c r="L327" s="36"/>
    </row>
    <row r="328" spans="1:12" x14ac:dyDescent="0.15">
      <c r="A328" s="40"/>
      <c r="B328" s="40"/>
      <c r="C328" s="40"/>
      <c r="D328" s="36">
        <v>1270</v>
      </c>
      <c r="E328" s="36"/>
      <c r="F328" s="36">
        <f t="shared" si="23"/>
        <v>1270</v>
      </c>
      <c r="G328" s="36" t="s">
        <v>608</v>
      </c>
      <c r="H328" s="36">
        <v>25</v>
      </c>
      <c r="I328" s="36">
        <v>26</v>
      </c>
      <c r="J328" s="36" t="s">
        <v>108</v>
      </c>
      <c r="K328" s="36">
        <v>0.06</v>
      </c>
      <c r="L328" s="36"/>
    </row>
    <row r="329" spans="1:12" x14ac:dyDescent="0.15">
      <c r="A329" s="40"/>
      <c r="B329" s="40"/>
      <c r="C329" s="40"/>
      <c r="D329" s="36">
        <v>1270</v>
      </c>
      <c r="E329" s="36"/>
      <c r="F329" s="36">
        <f t="shared" si="23"/>
        <v>1270</v>
      </c>
      <c r="G329" s="36" t="s">
        <v>609</v>
      </c>
      <c r="H329" s="36">
        <v>25</v>
      </c>
      <c r="I329" s="36">
        <v>26</v>
      </c>
      <c r="J329" s="36" t="s">
        <v>108</v>
      </c>
      <c r="K329" s="36">
        <v>0.06</v>
      </c>
      <c r="L329" s="36"/>
    </row>
    <row r="330" spans="1:12" x14ac:dyDescent="0.15">
      <c r="A330" s="40"/>
      <c r="B330" s="40"/>
      <c r="C330" s="40"/>
      <c r="D330" s="36">
        <v>1270</v>
      </c>
      <c r="E330" s="36"/>
      <c r="F330" s="36">
        <f t="shared" ref="F330:F354" si="24">D330+E330</f>
        <v>1270</v>
      </c>
      <c r="G330" s="36" t="s">
        <v>610</v>
      </c>
      <c r="H330" s="36">
        <v>25</v>
      </c>
      <c r="I330" s="36">
        <v>26</v>
      </c>
      <c r="J330" s="36" t="s">
        <v>108</v>
      </c>
      <c r="K330" s="36">
        <v>0.06</v>
      </c>
      <c r="L330" s="36"/>
    </row>
    <row r="331" spans="1:12" x14ac:dyDescent="0.15">
      <c r="A331" s="40"/>
      <c r="B331" s="40"/>
      <c r="C331" s="40"/>
      <c r="D331" s="36">
        <v>1270</v>
      </c>
      <c r="E331" s="36"/>
      <c r="F331" s="36">
        <f t="shared" si="24"/>
        <v>1270</v>
      </c>
      <c r="G331" s="36" t="s">
        <v>611</v>
      </c>
      <c r="H331" s="36">
        <v>25</v>
      </c>
      <c r="I331" s="36">
        <v>26</v>
      </c>
      <c r="J331" s="36" t="s">
        <v>108</v>
      </c>
      <c r="K331" s="36">
        <v>0.06</v>
      </c>
      <c r="L331" s="36"/>
    </row>
    <row r="332" spans="1:12" x14ac:dyDescent="0.15">
      <c r="A332" s="40"/>
      <c r="B332" s="40"/>
      <c r="C332" s="40"/>
      <c r="D332" s="36">
        <v>1270</v>
      </c>
      <c r="E332" s="36"/>
      <c r="F332" s="36">
        <f t="shared" si="24"/>
        <v>1270</v>
      </c>
      <c r="G332" s="36" t="s">
        <v>612</v>
      </c>
      <c r="H332" s="36">
        <v>25</v>
      </c>
      <c r="I332" s="36">
        <v>26</v>
      </c>
      <c r="J332" s="36" t="s">
        <v>108</v>
      </c>
      <c r="K332" s="36">
        <v>0.06</v>
      </c>
      <c r="L332" s="36"/>
    </row>
    <row r="333" spans="1:12" x14ac:dyDescent="0.15">
      <c r="A333" s="40"/>
      <c r="B333" s="40"/>
      <c r="C333" s="40"/>
      <c r="D333" s="36">
        <v>1270</v>
      </c>
      <c r="E333" s="36"/>
      <c r="F333" s="36">
        <f t="shared" si="24"/>
        <v>1270</v>
      </c>
      <c r="G333" s="36" t="s">
        <v>613</v>
      </c>
      <c r="H333" s="36">
        <v>25</v>
      </c>
      <c r="I333" s="36">
        <v>26</v>
      </c>
      <c r="J333" s="36" t="s">
        <v>108</v>
      </c>
      <c r="K333" s="36">
        <v>0.06</v>
      </c>
      <c r="L333" s="36"/>
    </row>
    <row r="334" spans="1:12" x14ac:dyDescent="0.15">
      <c r="A334" s="40"/>
      <c r="B334" s="40"/>
      <c r="C334" s="40"/>
      <c r="D334" s="36">
        <v>1270</v>
      </c>
      <c r="E334" s="36"/>
      <c r="F334" s="36">
        <f t="shared" si="24"/>
        <v>1270</v>
      </c>
      <c r="G334" s="36" t="s">
        <v>614</v>
      </c>
      <c r="H334" s="36">
        <v>25</v>
      </c>
      <c r="I334" s="36">
        <v>26</v>
      </c>
      <c r="J334" s="36" t="s">
        <v>108</v>
      </c>
      <c r="K334" s="36">
        <v>0.06</v>
      </c>
      <c r="L334" s="36"/>
    </row>
    <row r="335" spans="1:12" x14ac:dyDescent="0.15">
      <c r="A335" s="40"/>
      <c r="B335" s="40"/>
      <c r="C335" s="40"/>
      <c r="D335" s="36">
        <v>1270</v>
      </c>
      <c r="E335" s="36"/>
      <c r="F335" s="36">
        <f t="shared" si="24"/>
        <v>1270</v>
      </c>
      <c r="G335" s="36" t="s">
        <v>615</v>
      </c>
      <c r="H335" s="36">
        <v>25</v>
      </c>
      <c r="I335" s="36">
        <v>26</v>
      </c>
      <c r="J335" s="36" t="s">
        <v>108</v>
      </c>
      <c r="K335" s="36">
        <v>0.06</v>
      </c>
      <c r="L335" s="36"/>
    </row>
    <row r="336" spans="1:12" x14ac:dyDescent="0.15">
      <c r="A336" s="40"/>
      <c r="B336" s="40"/>
      <c r="C336" s="40"/>
      <c r="D336" s="36">
        <v>1270</v>
      </c>
      <c r="E336" s="36"/>
      <c r="F336" s="36">
        <f t="shared" si="24"/>
        <v>1270</v>
      </c>
      <c r="G336" s="36" t="s">
        <v>616</v>
      </c>
      <c r="H336" s="36">
        <v>25</v>
      </c>
      <c r="I336" s="36">
        <v>26</v>
      </c>
      <c r="J336" s="36" t="s">
        <v>108</v>
      </c>
      <c r="K336" s="36">
        <v>0.06</v>
      </c>
      <c r="L336" s="36"/>
    </row>
    <row r="337" spans="1:12" x14ac:dyDescent="0.15">
      <c r="A337" s="40"/>
      <c r="B337" s="40"/>
      <c r="C337" s="40"/>
      <c r="D337" s="36">
        <v>1270</v>
      </c>
      <c r="E337" s="36"/>
      <c r="F337" s="36">
        <f t="shared" si="24"/>
        <v>1270</v>
      </c>
      <c r="G337" s="36" t="s">
        <v>617</v>
      </c>
      <c r="H337" s="36">
        <v>25</v>
      </c>
      <c r="I337" s="36">
        <v>26</v>
      </c>
      <c r="J337" s="36" t="s">
        <v>108</v>
      </c>
      <c r="K337" s="36">
        <v>0.06</v>
      </c>
      <c r="L337" s="36"/>
    </row>
    <row r="338" spans="1:12" x14ac:dyDescent="0.15">
      <c r="A338" s="40"/>
      <c r="B338" s="40"/>
      <c r="C338" s="40"/>
      <c r="D338" s="36">
        <v>1270</v>
      </c>
      <c r="E338" s="36"/>
      <c r="F338" s="36">
        <f t="shared" si="24"/>
        <v>1270</v>
      </c>
      <c r="G338" s="36" t="s">
        <v>618</v>
      </c>
      <c r="H338" s="36">
        <v>25</v>
      </c>
      <c r="I338" s="36">
        <v>26</v>
      </c>
      <c r="J338" s="36" t="s">
        <v>108</v>
      </c>
      <c r="K338" s="36">
        <v>0.06</v>
      </c>
      <c r="L338" s="36"/>
    </row>
    <row r="339" spans="1:12" x14ac:dyDescent="0.15">
      <c r="A339" s="40"/>
      <c r="B339" s="40"/>
      <c r="C339" s="40"/>
      <c r="D339" s="36">
        <v>1270</v>
      </c>
      <c r="E339" s="36"/>
      <c r="F339" s="36">
        <f t="shared" si="24"/>
        <v>1270</v>
      </c>
      <c r="G339" s="36" t="s">
        <v>619</v>
      </c>
      <c r="H339" s="36">
        <v>25</v>
      </c>
      <c r="I339" s="36">
        <v>26</v>
      </c>
      <c r="J339" s="36" t="s">
        <v>108</v>
      </c>
      <c r="K339" s="36">
        <v>0.06</v>
      </c>
      <c r="L339" s="36"/>
    </row>
    <row r="340" spans="1:12" x14ac:dyDescent="0.15">
      <c r="A340" s="40"/>
      <c r="B340" s="40"/>
      <c r="C340" s="40"/>
      <c r="D340" s="36">
        <v>1270</v>
      </c>
      <c r="E340" s="36"/>
      <c r="F340" s="36">
        <f t="shared" si="24"/>
        <v>1270</v>
      </c>
      <c r="G340" s="36" t="s">
        <v>620</v>
      </c>
      <c r="H340" s="36">
        <v>25</v>
      </c>
      <c r="I340" s="36">
        <v>26</v>
      </c>
      <c r="J340" s="36" t="s">
        <v>108</v>
      </c>
      <c r="K340" s="36">
        <v>0.06</v>
      </c>
      <c r="L340" s="36"/>
    </row>
    <row r="341" spans="1:12" x14ac:dyDescent="0.15">
      <c r="A341" s="40"/>
      <c r="B341" s="40"/>
      <c r="C341" s="40"/>
      <c r="D341" s="36">
        <v>1270</v>
      </c>
      <c r="E341" s="36"/>
      <c r="F341" s="36">
        <f t="shared" si="24"/>
        <v>1270</v>
      </c>
      <c r="G341" s="36" t="s">
        <v>621</v>
      </c>
      <c r="H341" s="36">
        <v>25</v>
      </c>
      <c r="I341" s="36">
        <v>26</v>
      </c>
      <c r="J341" s="36" t="s">
        <v>108</v>
      </c>
      <c r="K341" s="36">
        <v>0.06</v>
      </c>
      <c r="L341" s="36"/>
    </row>
    <row r="342" spans="1:12" x14ac:dyDescent="0.15">
      <c r="A342" s="40"/>
      <c r="B342" s="40"/>
      <c r="C342" s="40"/>
      <c r="D342" s="36">
        <v>1270</v>
      </c>
      <c r="E342" s="36"/>
      <c r="F342" s="36">
        <f t="shared" si="24"/>
        <v>1270</v>
      </c>
      <c r="G342" s="36" t="s">
        <v>622</v>
      </c>
      <c r="H342" s="36">
        <v>25</v>
      </c>
      <c r="I342" s="36">
        <v>26</v>
      </c>
      <c r="J342" s="36" t="s">
        <v>108</v>
      </c>
      <c r="K342" s="36">
        <v>0.06</v>
      </c>
      <c r="L342" s="36"/>
    </row>
    <row r="343" spans="1:12" x14ac:dyDescent="0.15">
      <c r="A343" s="40"/>
      <c r="B343" s="40"/>
      <c r="C343" s="40"/>
      <c r="D343" s="36">
        <v>1270</v>
      </c>
      <c r="E343" s="36"/>
      <c r="F343" s="36">
        <f t="shared" si="24"/>
        <v>1270</v>
      </c>
      <c r="G343" s="36" t="s">
        <v>623</v>
      </c>
      <c r="H343" s="36">
        <v>25</v>
      </c>
      <c r="I343" s="36">
        <v>26</v>
      </c>
      <c r="J343" s="36" t="s">
        <v>108</v>
      </c>
      <c r="K343" s="36">
        <v>0.06</v>
      </c>
      <c r="L343" s="36"/>
    </row>
    <row r="344" spans="1:12" x14ac:dyDescent="0.15">
      <c r="A344" s="40"/>
      <c r="B344" s="40"/>
      <c r="C344" s="40"/>
      <c r="D344" s="36">
        <v>1270</v>
      </c>
      <c r="E344" s="36"/>
      <c r="F344" s="36">
        <f t="shared" si="24"/>
        <v>1270</v>
      </c>
      <c r="G344" s="36" t="s">
        <v>624</v>
      </c>
      <c r="H344" s="36">
        <v>25</v>
      </c>
      <c r="I344" s="36">
        <v>26</v>
      </c>
      <c r="J344" s="36" t="s">
        <v>108</v>
      </c>
      <c r="K344" s="36">
        <v>0.06</v>
      </c>
      <c r="L344" s="36"/>
    </row>
    <row r="345" spans="1:12" x14ac:dyDescent="0.15">
      <c r="A345" s="40"/>
      <c r="B345" s="40"/>
      <c r="C345" s="40"/>
      <c r="D345" s="36">
        <v>1270</v>
      </c>
      <c r="E345" s="36"/>
      <c r="F345" s="36">
        <f t="shared" si="24"/>
        <v>1270</v>
      </c>
      <c r="G345" s="36" t="s">
        <v>625</v>
      </c>
      <c r="H345" s="36">
        <v>25</v>
      </c>
      <c r="I345" s="36">
        <v>26</v>
      </c>
      <c r="J345" s="36" t="s">
        <v>108</v>
      </c>
      <c r="K345" s="36">
        <v>0.06</v>
      </c>
      <c r="L345" s="36"/>
    </row>
    <row r="346" spans="1:12" x14ac:dyDescent="0.15">
      <c r="A346" s="40"/>
      <c r="B346" s="40"/>
      <c r="C346" s="40"/>
      <c r="D346" s="36">
        <v>1270</v>
      </c>
      <c r="E346" s="36"/>
      <c r="F346" s="36">
        <f t="shared" si="24"/>
        <v>1270</v>
      </c>
      <c r="G346" s="36" t="s">
        <v>626</v>
      </c>
      <c r="H346" s="36">
        <v>25</v>
      </c>
      <c r="I346" s="36">
        <v>26</v>
      </c>
      <c r="J346" s="36" t="s">
        <v>108</v>
      </c>
      <c r="K346" s="36">
        <v>0.06</v>
      </c>
      <c r="L346" s="36"/>
    </row>
    <row r="347" spans="1:12" x14ac:dyDescent="0.15">
      <c r="A347" s="40"/>
      <c r="B347" s="40"/>
      <c r="C347" s="40"/>
      <c r="D347" s="36">
        <v>1270</v>
      </c>
      <c r="E347" s="36"/>
      <c r="F347" s="36">
        <f t="shared" si="24"/>
        <v>1270</v>
      </c>
      <c r="G347" s="36" t="s">
        <v>627</v>
      </c>
      <c r="H347" s="36">
        <v>25</v>
      </c>
      <c r="I347" s="36">
        <v>26</v>
      </c>
      <c r="J347" s="36" t="s">
        <v>108</v>
      </c>
      <c r="K347" s="36">
        <v>0.06</v>
      </c>
      <c r="L347" s="36"/>
    </row>
    <row r="348" spans="1:12" x14ac:dyDescent="0.15">
      <c r="A348" s="40"/>
      <c r="B348" s="40"/>
      <c r="C348" s="40"/>
      <c r="D348" s="36">
        <v>1270</v>
      </c>
      <c r="E348" s="36"/>
      <c r="F348" s="36">
        <f t="shared" si="24"/>
        <v>1270</v>
      </c>
      <c r="G348" s="36" t="s">
        <v>628</v>
      </c>
      <c r="H348" s="36">
        <v>25</v>
      </c>
      <c r="I348" s="36">
        <v>26</v>
      </c>
      <c r="J348" s="36" t="s">
        <v>108</v>
      </c>
      <c r="K348" s="36">
        <v>0.06</v>
      </c>
      <c r="L348" s="36"/>
    </row>
    <row r="349" spans="1:12" x14ac:dyDescent="0.15">
      <c r="A349" s="40"/>
      <c r="B349" s="40"/>
      <c r="C349" s="40"/>
      <c r="D349" s="36">
        <v>1270</v>
      </c>
      <c r="E349" s="36"/>
      <c r="F349" s="36">
        <f t="shared" si="24"/>
        <v>1270</v>
      </c>
      <c r="G349" s="36" t="s">
        <v>629</v>
      </c>
      <c r="H349" s="36">
        <v>25</v>
      </c>
      <c r="I349" s="36">
        <v>26</v>
      </c>
      <c r="J349" s="36" t="s">
        <v>108</v>
      </c>
      <c r="K349" s="36">
        <v>0.06</v>
      </c>
      <c r="L349" s="36"/>
    </row>
    <row r="350" spans="1:12" x14ac:dyDescent="0.15">
      <c r="A350" s="40"/>
      <c r="B350" s="40"/>
      <c r="C350" s="40"/>
      <c r="D350" s="36">
        <v>1270</v>
      </c>
      <c r="E350" s="36"/>
      <c r="F350" s="36">
        <f t="shared" si="24"/>
        <v>1270</v>
      </c>
      <c r="G350" s="36" t="s">
        <v>630</v>
      </c>
      <c r="H350" s="36">
        <v>25</v>
      </c>
      <c r="I350" s="36">
        <v>26</v>
      </c>
      <c r="J350" s="36" t="s">
        <v>108</v>
      </c>
      <c r="K350" s="36">
        <v>0.06</v>
      </c>
      <c r="L350" s="36"/>
    </row>
    <row r="351" spans="1:12" x14ac:dyDescent="0.15">
      <c r="A351" s="40"/>
      <c r="B351" s="40"/>
      <c r="C351" s="40"/>
      <c r="D351" s="36">
        <v>1270</v>
      </c>
      <c r="E351" s="36"/>
      <c r="F351" s="36">
        <f t="shared" si="24"/>
        <v>1270</v>
      </c>
      <c r="G351" s="36" t="s">
        <v>631</v>
      </c>
      <c r="H351" s="36">
        <v>25</v>
      </c>
      <c r="I351" s="36">
        <v>26</v>
      </c>
      <c r="J351" s="36" t="s">
        <v>108</v>
      </c>
      <c r="K351" s="36">
        <v>0.06</v>
      </c>
      <c r="L351" s="36"/>
    </row>
    <row r="352" spans="1:12" x14ac:dyDescent="0.15">
      <c r="A352" s="40"/>
      <c r="B352" s="40"/>
      <c r="C352" s="40"/>
      <c r="D352" s="36">
        <v>1270</v>
      </c>
      <c r="E352" s="36"/>
      <c r="F352" s="36">
        <f t="shared" si="24"/>
        <v>1270</v>
      </c>
      <c r="G352" s="36" t="s">
        <v>632</v>
      </c>
      <c r="H352" s="36">
        <v>25</v>
      </c>
      <c r="I352" s="36">
        <v>26</v>
      </c>
      <c r="J352" s="36" t="s">
        <v>108</v>
      </c>
      <c r="K352" s="36">
        <v>0.06</v>
      </c>
      <c r="L352" s="36"/>
    </row>
    <row r="353" spans="1:12" x14ac:dyDescent="0.15">
      <c r="A353" s="40"/>
      <c r="B353" s="40"/>
      <c r="C353" s="40"/>
      <c r="D353" s="36">
        <v>1270</v>
      </c>
      <c r="E353" s="36"/>
      <c r="F353" s="36">
        <f t="shared" si="24"/>
        <v>1270</v>
      </c>
      <c r="G353" s="36" t="s">
        <v>633</v>
      </c>
      <c r="H353" s="36">
        <v>25</v>
      </c>
      <c r="I353" s="36">
        <v>26</v>
      </c>
      <c r="J353" s="36" t="s">
        <v>108</v>
      </c>
      <c r="K353" s="36">
        <v>0.06</v>
      </c>
      <c r="L353" s="36"/>
    </row>
    <row r="354" spans="1:12" x14ac:dyDescent="0.15">
      <c r="A354" s="40"/>
      <c r="B354" s="40"/>
      <c r="C354" s="40"/>
      <c r="D354" s="36">
        <v>1075</v>
      </c>
      <c r="E354" s="36"/>
      <c r="F354" s="36">
        <f t="shared" si="24"/>
        <v>1075</v>
      </c>
      <c r="G354" s="36" t="s">
        <v>634</v>
      </c>
      <c r="H354" s="36">
        <v>22</v>
      </c>
      <c r="I354" s="36">
        <v>23</v>
      </c>
      <c r="J354" s="36" t="s">
        <v>108</v>
      </c>
      <c r="K354" s="36">
        <v>0.06</v>
      </c>
      <c r="L354" s="36"/>
    </row>
    <row r="355" spans="1:12" x14ac:dyDescent="0.15">
      <c r="A355" s="40" t="s">
        <v>34</v>
      </c>
      <c r="B355" s="40"/>
      <c r="C355" s="40"/>
      <c r="D355" s="40">
        <f>SUM(D265:D354)</f>
        <v>114105</v>
      </c>
      <c r="E355" s="40"/>
      <c r="F355" s="40">
        <f>SUM(F265:F354)</f>
        <v>114105</v>
      </c>
      <c r="G355" s="40"/>
      <c r="H355" s="40">
        <f>SUM(H265:H354)</f>
        <v>2247</v>
      </c>
      <c r="I355" s="40">
        <f>SUM(I265:I354)</f>
        <v>2337</v>
      </c>
      <c r="J355" s="40"/>
      <c r="K355" s="40">
        <f>SUM(K265:K354)</f>
        <v>5.3999999999999897</v>
      </c>
      <c r="L355" s="40"/>
    </row>
  </sheetData>
  <mergeCells count="105">
    <mergeCell ref="A1:K1"/>
    <mergeCell ref="A2:C2"/>
    <mergeCell ref="D2:K2"/>
    <mergeCell ref="A10:K10"/>
    <mergeCell ref="A11:C11"/>
    <mergeCell ref="D11:K11"/>
    <mergeCell ref="A19:K19"/>
    <mergeCell ref="A20:C20"/>
    <mergeCell ref="D20:K20"/>
    <mergeCell ref="A3:C4"/>
    <mergeCell ref="D3:L4"/>
    <mergeCell ref="A12:C13"/>
    <mergeCell ref="D12:L13"/>
    <mergeCell ref="A79:K79"/>
    <mergeCell ref="A80:C80"/>
    <mergeCell ref="D80:K80"/>
    <mergeCell ref="A87:K87"/>
    <mergeCell ref="A88:C88"/>
    <mergeCell ref="D88:K88"/>
    <mergeCell ref="A81:C82"/>
    <mergeCell ref="D81:L82"/>
    <mergeCell ref="A29:K29"/>
    <mergeCell ref="A30:C30"/>
    <mergeCell ref="D30:K30"/>
    <mergeCell ref="A38:K38"/>
    <mergeCell ref="A39:C39"/>
    <mergeCell ref="D39:K39"/>
    <mergeCell ref="A52:K52"/>
    <mergeCell ref="A53:C53"/>
    <mergeCell ref="D53:K53"/>
    <mergeCell ref="A164:C164"/>
    <mergeCell ref="D164:K164"/>
    <mergeCell ref="A174:K174"/>
    <mergeCell ref="A175:C175"/>
    <mergeCell ref="D175:K175"/>
    <mergeCell ref="A192:K192"/>
    <mergeCell ref="A193:C193"/>
    <mergeCell ref="D193:K193"/>
    <mergeCell ref="A131:K131"/>
    <mergeCell ref="A132:C132"/>
    <mergeCell ref="D132:K132"/>
    <mergeCell ref="A144:K144"/>
    <mergeCell ref="A145:C145"/>
    <mergeCell ref="D145:K145"/>
    <mergeCell ref="A152:K152"/>
    <mergeCell ref="A153:C153"/>
    <mergeCell ref="D153:K153"/>
    <mergeCell ref="A146:C147"/>
    <mergeCell ref="D146:L147"/>
    <mergeCell ref="A21:C22"/>
    <mergeCell ref="D21:L22"/>
    <mergeCell ref="A31:C32"/>
    <mergeCell ref="D31:L32"/>
    <mergeCell ref="A40:C41"/>
    <mergeCell ref="D40:L41"/>
    <mergeCell ref="A54:C55"/>
    <mergeCell ref="D54:L55"/>
    <mergeCell ref="A65:C66"/>
    <mergeCell ref="D65:L66"/>
    <mergeCell ref="A63:K63"/>
    <mergeCell ref="A64:C64"/>
    <mergeCell ref="D64:K64"/>
    <mergeCell ref="A89:C90"/>
    <mergeCell ref="D89:L90"/>
    <mergeCell ref="A100:C101"/>
    <mergeCell ref="D100:L101"/>
    <mergeCell ref="A111:C112"/>
    <mergeCell ref="D111:L112"/>
    <mergeCell ref="A120:C121"/>
    <mergeCell ref="D120:L121"/>
    <mergeCell ref="A133:C134"/>
    <mergeCell ref="D133:L134"/>
    <mergeCell ref="A98:K98"/>
    <mergeCell ref="A99:C99"/>
    <mergeCell ref="D99:K99"/>
    <mergeCell ref="A109:K109"/>
    <mergeCell ref="A110:C110"/>
    <mergeCell ref="D110:K110"/>
    <mergeCell ref="A118:K118"/>
    <mergeCell ref="A119:C119"/>
    <mergeCell ref="D119:K119"/>
    <mergeCell ref="A262:C263"/>
    <mergeCell ref="D262:L263"/>
    <mergeCell ref="A154:C155"/>
    <mergeCell ref="D154:L155"/>
    <mergeCell ref="A165:C166"/>
    <mergeCell ref="D165:L166"/>
    <mergeCell ref="A176:C177"/>
    <mergeCell ref="D176:L177"/>
    <mergeCell ref="A194:C195"/>
    <mergeCell ref="D194:L195"/>
    <mergeCell ref="A203:C204"/>
    <mergeCell ref="D203:L204"/>
    <mergeCell ref="A201:K201"/>
    <mergeCell ref="A202:C202"/>
    <mergeCell ref="D202:K202"/>
    <mergeCell ref="A213:K213"/>
    <mergeCell ref="A214:C214"/>
    <mergeCell ref="D214:K214"/>
    <mergeCell ref="A260:K260"/>
    <mergeCell ref="A261:C261"/>
    <mergeCell ref="D261:K261"/>
    <mergeCell ref="A215:C216"/>
    <mergeCell ref="D215:L216"/>
    <mergeCell ref="A163:K163"/>
  </mergeCells>
  <phoneticPr fontId="29" type="noConversion"/>
  <pageMargins left="0.196527777777778" right="0.16111111111111101" top="0.196527777777778" bottom="0.196527777777778" header="0.5" footer="0.5"/>
  <pageSetup paperSize="168" scale="58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7030A0"/>
  </sheetPr>
  <dimension ref="A1:M33"/>
  <sheetViews>
    <sheetView topLeftCell="A14" workbookViewId="0">
      <selection sqref="A1:M8"/>
    </sheetView>
  </sheetViews>
  <sheetFormatPr defaultColWidth="9" defaultRowHeight="13.5" x14ac:dyDescent="0.15"/>
  <cols>
    <col min="1" max="1" width="13.75" customWidth="1"/>
    <col min="2" max="2" width="35.625" customWidth="1"/>
    <col min="3" max="3" width="15.125" customWidth="1"/>
  </cols>
  <sheetData>
    <row r="1" spans="1:13" ht="26.25" x14ac:dyDescent="0.15">
      <c r="A1" s="84" t="s">
        <v>0</v>
      </c>
      <c r="B1" s="85"/>
      <c r="C1" s="85"/>
      <c r="D1" s="85"/>
      <c r="E1" s="85"/>
      <c r="F1" s="85"/>
      <c r="G1" s="85"/>
      <c r="H1" s="84"/>
      <c r="I1" s="85"/>
      <c r="J1" s="85"/>
      <c r="K1" s="85"/>
      <c r="L1" s="85"/>
      <c r="M1" s="41"/>
    </row>
    <row r="2" spans="1:13" ht="26.25" x14ac:dyDescent="0.15">
      <c r="A2" s="84" t="s">
        <v>1</v>
      </c>
      <c r="B2" s="85"/>
      <c r="C2" s="85"/>
      <c r="D2" s="85"/>
      <c r="E2" s="85"/>
      <c r="F2" s="85"/>
      <c r="G2" s="85"/>
      <c r="H2" s="84"/>
      <c r="I2" s="85"/>
      <c r="J2" s="85"/>
      <c r="K2" s="85"/>
      <c r="L2" s="85"/>
      <c r="M2" s="41"/>
    </row>
    <row r="3" spans="1:13" ht="15" x14ac:dyDescent="0.15">
      <c r="A3" s="87" t="s">
        <v>2</v>
      </c>
      <c r="B3" s="87"/>
      <c r="C3" s="87"/>
      <c r="D3" s="87"/>
      <c r="E3" s="88">
        <v>45655</v>
      </c>
      <c r="F3" s="88"/>
      <c r="G3" s="88"/>
      <c r="H3" s="88"/>
      <c r="I3" s="88"/>
      <c r="J3" s="88"/>
      <c r="K3" s="88"/>
      <c r="L3" s="88"/>
      <c r="M3" s="41"/>
    </row>
    <row r="4" spans="1:13" x14ac:dyDescent="0.15">
      <c r="A4" s="80" t="s">
        <v>3</v>
      </c>
      <c r="B4" s="81"/>
      <c r="C4" s="81"/>
      <c r="D4" s="81"/>
      <c r="E4" s="82"/>
      <c r="F4" s="83"/>
      <c r="G4" s="83"/>
      <c r="H4" s="83"/>
      <c r="I4" s="83"/>
      <c r="J4" s="83"/>
      <c r="K4" s="83"/>
      <c r="L4" s="83"/>
      <c r="M4" s="83"/>
    </row>
    <row r="5" spans="1:13" x14ac:dyDescent="0.15">
      <c r="A5" s="81"/>
      <c r="B5" s="81"/>
      <c r="C5" s="81"/>
      <c r="D5" s="81"/>
      <c r="E5" s="82"/>
      <c r="F5" s="83"/>
      <c r="G5" s="83"/>
      <c r="H5" s="83"/>
      <c r="I5" s="83"/>
      <c r="J5" s="83"/>
      <c r="K5" s="83"/>
      <c r="L5" s="83"/>
      <c r="M5" s="83"/>
    </row>
    <row r="6" spans="1:13" ht="15" x14ac:dyDescent="0.15">
      <c r="A6" s="41"/>
      <c r="B6" s="41"/>
      <c r="C6" s="41"/>
      <c r="D6" s="41"/>
      <c r="E6" s="64"/>
      <c r="F6" s="65"/>
      <c r="G6" s="64"/>
      <c r="H6" s="64"/>
      <c r="I6" s="64"/>
      <c r="J6" s="64"/>
      <c r="K6" s="64"/>
      <c r="L6" s="64"/>
    </row>
    <row r="7" spans="1:13" ht="38.25" x14ac:dyDescent="0.15">
      <c r="A7" s="8" t="s">
        <v>4</v>
      </c>
      <c r="B7" s="9" t="s">
        <v>5</v>
      </c>
      <c r="C7" s="9" t="s">
        <v>6</v>
      </c>
      <c r="D7" s="10" t="s">
        <v>7</v>
      </c>
      <c r="E7" s="11" t="s">
        <v>8</v>
      </c>
      <c r="F7" s="11" t="s">
        <v>9</v>
      </c>
      <c r="G7" s="11" t="s">
        <v>10</v>
      </c>
      <c r="H7" s="10" t="s">
        <v>11</v>
      </c>
      <c r="I7" s="12" t="s">
        <v>12</v>
      </c>
      <c r="J7" s="12" t="s">
        <v>13</v>
      </c>
      <c r="K7" s="12" t="s">
        <v>14</v>
      </c>
      <c r="L7" s="12" t="s">
        <v>15</v>
      </c>
      <c r="M7" s="12" t="s">
        <v>16</v>
      </c>
    </row>
    <row r="8" spans="1:13" ht="24.75" x14ac:dyDescent="0.15">
      <c r="A8" s="42" t="s">
        <v>17</v>
      </c>
      <c r="B8" s="43" t="s">
        <v>18</v>
      </c>
      <c r="C8" s="43" t="s">
        <v>19</v>
      </c>
      <c r="D8" s="44" t="s">
        <v>20</v>
      </c>
      <c r="E8" s="45" t="s">
        <v>21</v>
      </c>
      <c r="F8" s="46" t="s">
        <v>22</v>
      </c>
      <c r="G8" s="46" t="s">
        <v>23</v>
      </c>
      <c r="H8" s="47" t="s">
        <v>46</v>
      </c>
      <c r="I8" s="48" t="s">
        <v>25</v>
      </c>
      <c r="J8" s="48" t="s">
        <v>26</v>
      </c>
      <c r="K8" s="48" t="s">
        <v>27</v>
      </c>
      <c r="L8" s="48" t="s">
        <v>28</v>
      </c>
      <c r="M8" s="49" t="s">
        <v>29</v>
      </c>
    </row>
    <row r="9" spans="1:13" ht="68.099999999999994" customHeight="1" x14ac:dyDescent="0.15">
      <c r="A9" s="66" t="s">
        <v>166</v>
      </c>
      <c r="B9" s="67" t="s">
        <v>167</v>
      </c>
      <c r="C9" s="67" t="s">
        <v>30</v>
      </c>
      <c r="D9" s="68" t="s">
        <v>33</v>
      </c>
      <c r="E9" s="69">
        <v>4510</v>
      </c>
      <c r="F9" s="70">
        <v>290</v>
      </c>
      <c r="G9" s="70">
        <f t="shared" ref="G9:G16" si="0">E9+F9</f>
        <v>4800</v>
      </c>
      <c r="H9" s="90" t="s">
        <v>32</v>
      </c>
      <c r="I9" s="90" t="s">
        <v>168</v>
      </c>
      <c r="J9" s="90" t="s">
        <v>169</v>
      </c>
      <c r="K9" s="90" t="s">
        <v>170</v>
      </c>
      <c r="L9" s="92">
        <f>0.4*0.3*0.2</f>
        <v>2.4E-2</v>
      </c>
      <c r="M9" s="7"/>
    </row>
    <row r="10" spans="1:13" ht="68.099999999999994" customHeight="1" x14ac:dyDescent="0.15">
      <c r="A10" s="66" t="s">
        <v>166</v>
      </c>
      <c r="B10" s="67" t="s">
        <v>167</v>
      </c>
      <c r="C10" s="67" t="s">
        <v>30</v>
      </c>
      <c r="D10" s="68" t="s">
        <v>171</v>
      </c>
      <c r="E10" s="69">
        <v>9010</v>
      </c>
      <c r="F10" s="70">
        <v>290</v>
      </c>
      <c r="G10" s="70">
        <f t="shared" si="0"/>
        <v>9300</v>
      </c>
      <c r="H10" s="91"/>
      <c r="I10" s="91"/>
      <c r="J10" s="91"/>
      <c r="K10" s="91"/>
      <c r="L10" s="93"/>
      <c r="M10" s="7"/>
    </row>
    <row r="11" spans="1:13" ht="68.099999999999994" customHeight="1" x14ac:dyDescent="0.15">
      <c r="A11" s="66" t="s">
        <v>166</v>
      </c>
      <c r="B11" s="67" t="s">
        <v>172</v>
      </c>
      <c r="C11" s="67" t="s">
        <v>30</v>
      </c>
      <c r="D11" s="72" t="s">
        <v>173</v>
      </c>
      <c r="E11" s="69">
        <v>22840</v>
      </c>
      <c r="F11" s="70">
        <v>460</v>
      </c>
      <c r="G11" s="70">
        <f t="shared" si="0"/>
        <v>23300</v>
      </c>
      <c r="H11" s="91"/>
      <c r="I11" s="91"/>
      <c r="J11" s="91"/>
      <c r="K11" s="91"/>
      <c r="L11" s="93"/>
      <c r="M11" s="7"/>
    </row>
    <row r="12" spans="1:13" ht="68.099999999999994" customHeight="1" x14ac:dyDescent="0.15">
      <c r="A12" s="66" t="s">
        <v>166</v>
      </c>
      <c r="B12" s="67" t="s">
        <v>172</v>
      </c>
      <c r="C12" s="67" t="s">
        <v>30</v>
      </c>
      <c r="D12" s="72" t="s">
        <v>174</v>
      </c>
      <c r="E12" s="69">
        <v>32440</v>
      </c>
      <c r="F12" s="70">
        <v>360</v>
      </c>
      <c r="G12" s="70">
        <f t="shared" si="0"/>
        <v>32800</v>
      </c>
      <c r="H12" s="91"/>
      <c r="I12" s="91"/>
      <c r="J12" s="91"/>
      <c r="K12" s="91"/>
      <c r="L12" s="93"/>
      <c r="M12" s="7"/>
    </row>
    <row r="13" spans="1:13" ht="68.099999999999994" customHeight="1" x14ac:dyDescent="0.15">
      <c r="A13" s="66" t="s">
        <v>166</v>
      </c>
      <c r="B13" s="67" t="s">
        <v>172</v>
      </c>
      <c r="C13" s="67" t="s">
        <v>30</v>
      </c>
      <c r="D13" s="72" t="s">
        <v>175</v>
      </c>
      <c r="E13" s="69">
        <v>24200</v>
      </c>
      <c r="F13" s="70">
        <v>400</v>
      </c>
      <c r="G13" s="70">
        <f t="shared" si="0"/>
        <v>24600</v>
      </c>
      <c r="H13" s="91"/>
      <c r="I13" s="91"/>
      <c r="J13" s="91"/>
      <c r="K13" s="91"/>
      <c r="L13" s="93"/>
      <c r="M13" s="7"/>
    </row>
    <row r="14" spans="1:13" ht="68.099999999999994" customHeight="1" x14ac:dyDescent="0.15">
      <c r="A14" s="66" t="s">
        <v>166</v>
      </c>
      <c r="B14" s="67" t="s">
        <v>172</v>
      </c>
      <c r="C14" s="67" t="s">
        <v>30</v>
      </c>
      <c r="D14" s="72" t="s">
        <v>176</v>
      </c>
      <c r="E14" s="69">
        <v>15900</v>
      </c>
      <c r="F14" s="70">
        <v>300</v>
      </c>
      <c r="G14" s="70">
        <f t="shared" si="0"/>
        <v>16200</v>
      </c>
      <c r="H14" s="91"/>
      <c r="I14" s="91"/>
      <c r="J14" s="91"/>
      <c r="K14" s="91"/>
      <c r="L14" s="93"/>
      <c r="M14" s="7"/>
    </row>
    <row r="15" spans="1:13" ht="68.099999999999994" customHeight="1" x14ac:dyDescent="0.15">
      <c r="A15" s="66" t="s">
        <v>166</v>
      </c>
      <c r="B15" s="67" t="s">
        <v>177</v>
      </c>
      <c r="C15" s="67" t="s">
        <v>30</v>
      </c>
      <c r="D15" s="68" t="s">
        <v>178</v>
      </c>
      <c r="E15" s="69">
        <v>7270</v>
      </c>
      <c r="F15" s="70">
        <v>230</v>
      </c>
      <c r="G15" s="70">
        <f t="shared" si="0"/>
        <v>7500</v>
      </c>
      <c r="H15" s="91"/>
      <c r="I15" s="91"/>
      <c r="J15" s="91"/>
      <c r="K15" s="91"/>
      <c r="L15" s="93"/>
      <c r="M15" s="7"/>
    </row>
    <row r="16" spans="1:13" ht="68.099999999999994" customHeight="1" x14ac:dyDescent="0.15">
      <c r="A16" s="66" t="s">
        <v>166</v>
      </c>
      <c r="B16" s="67" t="s">
        <v>177</v>
      </c>
      <c r="C16" s="67" t="s">
        <v>30</v>
      </c>
      <c r="D16" s="72" t="s">
        <v>179</v>
      </c>
      <c r="E16" s="69">
        <v>1365</v>
      </c>
      <c r="F16" s="70">
        <v>135</v>
      </c>
      <c r="G16" s="70">
        <f t="shared" si="0"/>
        <v>1500</v>
      </c>
      <c r="H16" s="91"/>
      <c r="I16" s="91"/>
      <c r="J16" s="91"/>
      <c r="K16" s="91"/>
      <c r="L16" s="93"/>
      <c r="M16" s="7"/>
    </row>
    <row r="17" spans="1:13" x14ac:dyDescent="0.15">
      <c r="A17" t="s">
        <v>34</v>
      </c>
      <c r="B17" s="62"/>
      <c r="C17" s="62"/>
      <c r="E17" s="7">
        <f>SUM(E9:E16)</f>
        <v>117535</v>
      </c>
      <c r="F17" s="7">
        <f>SUM(F9:F16)</f>
        <v>2465</v>
      </c>
      <c r="G17" s="7">
        <f>SUM(G9:G16)</f>
        <v>120000</v>
      </c>
      <c r="H17" s="26">
        <v>1</v>
      </c>
      <c r="I17" s="26">
        <v>10.199999999999999</v>
      </c>
      <c r="J17" s="26">
        <v>11.2</v>
      </c>
      <c r="K17" s="7"/>
      <c r="L17" s="26">
        <f>SUM(L9:L16)</f>
        <v>2.4E-2</v>
      </c>
    </row>
    <row r="19" spans="1:13" ht="26.25" x14ac:dyDescent="0.15">
      <c r="A19" s="84" t="s">
        <v>0</v>
      </c>
      <c r="B19" s="85"/>
      <c r="C19" s="85"/>
      <c r="D19" s="85"/>
      <c r="E19" s="85"/>
      <c r="F19" s="85"/>
      <c r="G19" s="85"/>
      <c r="H19" s="84"/>
      <c r="I19" s="85"/>
      <c r="J19" s="85"/>
      <c r="K19" s="85"/>
      <c r="L19" s="85"/>
      <c r="M19" s="41"/>
    </row>
    <row r="20" spans="1:13" ht="26.25" x14ac:dyDescent="0.15">
      <c r="A20" s="84" t="s">
        <v>1</v>
      </c>
      <c r="B20" s="85"/>
      <c r="C20" s="85"/>
      <c r="D20" s="85"/>
      <c r="E20" s="85"/>
      <c r="F20" s="85"/>
      <c r="G20" s="85"/>
      <c r="H20" s="84"/>
      <c r="I20" s="85"/>
      <c r="J20" s="85"/>
      <c r="K20" s="85"/>
      <c r="L20" s="85"/>
      <c r="M20" s="41"/>
    </row>
    <row r="21" spans="1:13" ht="15" x14ac:dyDescent="0.15">
      <c r="A21" s="87" t="s">
        <v>2</v>
      </c>
      <c r="B21" s="87"/>
      <c r="C21" s="87"/>
      <c r="D21" s="87"/>
      <c r="E21" s="88">
        <v>45655</v>
      </c>
      <c r="F21" s="88"/>
      <c r="G21" s="88"/>
      <c r="H21" s="88"/>
      <c r="I21" s="88"/>
      <c r="J21" s="88"/>
      <c r="K21" s="88"/>
      <c r="L21" s="88"/>
      <c r="M21" s="41"/>
    </row>
    <row r="22" spans="1:13" x14ac:dyDescent="0.15">
      <c r="A22" s="80" t="s">
        <v>3</v>
      </c>
      <c r="B22" s="81"/>
      <c r="C22" s="81"/>
      <c r="D22" s="81"/>
      <c r="E22" s="82"/>
      <c r="F22" s="83"/>
      <c r="G22" s="83"/>
      <c r="H22" s="83"/>
      <c r="I22" s="83"/>
      <c r="J22" s="83"/>
      <c r="K22" s="83"/>
      <c r="L22" s="83"/>
      <c r="M22" s="83"/>
    </row>
    <row r="23" spans="1:13" x14ac:dyDescent="0.15">
      <c r="A23" s="81"/>
      <c r="B23" s="81"/>
      <c r="C23" s="81"/>
      <c r="D23" s="81"/>
      <c r="E23" s="82"/>
      <c r="F23" s="83"/>
      <c r="G23" s="83"/>
      <c r="H23" s="83"/>
      <c r="I23" s="83"/>
      <c r="J23" s="83"/>
      <c r="K23" s="83"/>
      <c r="L23" s="83"/>
      <c r="M23" s="83"/>
    </row>
    <row r="24" spans="1:13" ht="15" x14ac:dyDescent="0.15">
      <c r="A24" s="41"/>
      <c r="B24" s="41"/>
      <c r="C24" s="41"/>
      <c r="D24" s="41"/>
      <c r="E24" s="64"/>
      <c r="F24" s="65"/>
      <c r="G24" s="64"/>
      <c r="H24" s="64"/>
      <c r="I24" s="64"/>
      <c r="J24" s="64"/>
      <c r="K24" s="64"/>
      <c r="L24" s="64"/>
    </row>
    <row r="25" spans="1:13" ht="38.25" x14ac:dyDescent="0.15">
      <c r="A25" s="8" t="s">
        <v>4</v>
      </c>
      <c r="B25" s="9" t="s">
        <v>5</v>
      </c>
      <c r="C25" s="9" t="s">
        <v>6</v>
      </c>
      <c r="D25" s="10" t="s">
        <v>7</v>
      </c>
      <c r="E25" s="11" t="s">
        <v>8</v>
      </c>
      <c r="F25" s="11" t="s">
        <v>9</v>
      </c>
      <c r="G25" s="11" t="s">
        <v>10</v>
      </c>
      <c r="H25" s="10" t="s">
        <v>11</v>
      </c>
      <c r="I25" s="12" t="s">
        <v>12</v>
      </c>
      <c r="J25" s="12" t="s">
        <v>13</v>
      </c>
      <c r="K25" s="12" t="s">
        <v>14</v>
      </c>
      <c r="L25" s="12" t="s">
        <v>15</v>
      </c>
      <c r="M25" s="12" t="s">
        <v>16</v>
      </c>
    </row>
    <row r="26" spans="1:13" ht="24.75" x14ac:dyDescent="0.15">
      <c r="A26" s="42" t="s">
        <v>17</v>
      </c>
      <c r="B26" s="43" t="s">
        <v>18</v>
      </c>
      <c r="C26" s="43" t="s">
        <v>19</v>
      </c>
      <c r="D26" s="44" t="s">
        <v>20</v>
      </c>
      <c r="E26" s="45" t="s">
        <v>21</v>
      </c>
      <c r="F26" s="46" t="s">
        <v>22</v>
      </c>
      <c r="G26" s="46" t="s">
        <v>23</v>
      </c>
      <c r="H26" s="47" t="s">
        <v>46</v>
      </c>
      <c r="I26" s="48" t="s">
        <v>25</v>
      </c>
      <c r="J26" s="48" t="s">
        <v>26</v>
      </c>
      <c r="K26" s="48" t="s">
        <v>27</v>
      </c>
      <c r="L26" s="48" t="s">
        <v>28</v>
      </c>
      <c r="M26" s="49" t="s">
        <v>29</v>
      </c>
    </row>
    <row r="27" spans="1:13" ht="60" customHeight="1" x14ac:dyDescent="0.15">
      <c r="A27" s="66" t="s">
        <v>166</v>
      </c>
      <c r="B27" s="67" t="s">
        <v>180</v>
      </c>
      <c r="C27" s="67" t="s">
        <v>30</v>
      </c>
      <c r="D27" s="68" t="s">
        <v>173</v>
      </c>
      <c r="E27" s="69">
        <v>4810</v>
      </c>
      <c r="F27" s="70">
        <v>190</v>
      </c>
      <c r="G27" s="70">
        <f t="shared" ref="G27:G32" si="1">E27+F27</f>
        <v>5000</v>
      </c>
      <c r="H27" s="90" t="s">
        <v>32</v>
      </c>
      <c r="I27" s="90" t="s">
        <v>168</v>
      </c>
      <c r="J27" s="90" t="s">
        <v>169</v>
      </c>
      <c r="K27" s="90" t="s">
        <v>170</v>
      </c>
      <c r="L27" s="92">
        <f>0.4*0.3*0.2</f>
        <v>2.4E-2</v>
      </c>
      <c r="M27" s="7"/>
    </row>
    <row r="28" spans="1:13" ht="60" customHeight="1" x14ac:dyDescent="0.15">
      <c r="A28" s="66" t="s">
        <v>166</v>
      </c>
      <c r="B28" s="67" t="s">
        <v>180</v>
      </c>
      <c r="C28" s="67" t="s">
        <v>30</v>
      </c>
      <c r="D28" s="68" t="s">
        <v>174</v>
      </c>
      <c r="E28" s="69">
        <v>10310</v>
      </c>
      <c r="F28" s="70">
        <v>390</v>
      </c>
      <c r="G28" s="70">
        <f t="shared" si="1"/>
        <v>10700</v>
      </c>
      <c r="H28" s="91"/>
      <c r="I28" s="91"/>
      <c r="J28" s="91"/>
      <c r="K28" s="91"/>
      <c r="L28" s="93"/>
      <c r="M28" s="7"/>
    </row>
    <row r="29" spans="1:13" ht="60" customHeight="1" x14ac:dyDescent="0.15">
      <c r="A29" s="66" t="s">
        <v>166</v>
      </c>
      <c r="B29" s="67" t="s">
        <v>180</v>
      </c>
      <c r="C29" s="67" t="s">
        <v>30</v>
      </c>
      <c r="D29" s="72" t="s">
        <v>175</v>
      </c>
      <c r="E29" s="69">
        <v>10210</v>
      </c>
      <c r="F29" s="70">
        <v>290</v>
      </c>
      <c r="G29" s="70">
        <f t="shared" si="1"/>
        <v>10500</v>
      </c>
      <c r="H29" s="91"/>
      <c r="I29" s="91"/>
      <c r="J29" s="91"/>
      <c r="K29" s="91"/>
      <c r="L29" s="93"/>
      <c r="M29" s="7"/>
    </row>
    <row r="30" spans="1:13" ht="60" customHeight="1" x14ac:dyDescent="0.15">
      <c r="A30" s="66" t="s">
        <v>166</v>
      </c>
      <c r="B30" s="67" t="s">
        <v>180</v>
      </c>
      <c r="C30" s="67" t="s">
        <v>30</v>
      </c>
      <c r="D30" s="72" t="s">
        <v>176</v>
      </c>
      <c r="E30" s="69">
        <v>7310</v>
      </c>
      <c r="F30" s="70">
        <v>190</v>
      </c>
      <c r="G30" s="70">
        <f t="shared" si="1"/>
        <v>7500</v>
      </c>
      <c r="H30" s="91"/>
      <c r="I30" s="91"/>
      <c r="J30" s="91"/>
      <c r="K30" s="91"/>
      <c r="L30" s="93"/>
      <c r="M30" s="7"/>
    </row>
    <row r="31" spans="1:13" ht="60" customHeight="1" x14ac:dyDescent="0.15">
      <c r="A31" s="66" t="s">
        <v>166</v>
      </c>
      <c r="B31" s="67" t="s">
        <v>180</v>
      </c>
      <c r="C31" s="67" t="s">
        <v>30</v>
      </c>
      <c r="D31" s="72" t="s">
        <v>178</v>
      </c>
      <c r="E31" s="69">
        <v>4110</v>
      </c>
      <c r="F31" s="70">
        <v>190</v>
      </c>
      <c r="G31" s="70">
        <f t="shared" si="1"/>
        <v>4300</v>
      </c>
      <c r="H31" s="91"/>
      <c r="I31" s="91"/>
      <c r="J31" s="91"/>
      <c r="K31" s="91"/>
      <c r="L31" s="93"/>
      <c r="M31" s="7"/>
    </row>
    <row r="32" spans="1:13" ht="60" customHeight="1" x14ac:dyDescent="0.15">
      <c r="A32" s="66" t="s">
        <v>166</v>
      </c>
      <c r="B32" s="67" t="s">
        <v>180</v>
      </c>
      <c r="C32" s="67" t="s">
        <v>30</v>
      </c>
      <c r="D32" s="72" t="s">
        <v>179</v>
      </c>
      <c r="E32" s="69">
        <v>3310</v>
      </c>
      <c r="F32" s="70">
        <v>190</v>
      </c>
      <c r="G32" s="70">
        <f t="shared" si="1"/>
        <v>3500</v>
      </c>
      <c r="H32" s="91"/>
      <c r="I32" s="91"/>
      <c r="J32" s="91"/>
      <c r="K32" s="91"/>
      <c r="L32" s="93"/>
      <c r="M32" s="7"/>
    </row>
    <row r="33" spans="1:12" x14ac:dyDescent="0.15">
      <c r="A33" t="s">
        <v>34</v>
      </c>
      <c r="B33" s="62"/>
      <c r="C33" s="62"/>
      <c r="E33" s="7">
        <f>SUM(E27:E32)</f>
        <v>40060</v>
      </c>
      <c r="F33" s="7">
        <f>SUM(F27:F32)</f>
        <v>1440</v>
      </c>
      <c r="G33" s="7">
        <f>SUM(G27:G32)</f>
        <v>41500</v>
      </c>
      <c r="H33" s="26">
        <v>1</v>
      </c>
      <c r="I33" s="26">
        <v>10.199999999999999</v>
      </c>
      <c r="J33" s="26">
        <v>11.2</v>
      </c>
      <c r="K33" s="7"/>
      <c r="L33" s="26">
        <f>SUM(L27:L32)</f>
        <v>2.4E-2</v>
      </c>
    </row>
  </sheetData>
  <mergeCells count="22">
    <mergeCell ref="A1:L1"/>
    <mergeCell ref="A2:L2"/>
    <mergeCell ref="A3:D3"/>
    <mergeCell ref="E3:L3"/>
    <mergeCell ref="A19:L19"/>
    <mergeCell ref="A4:D5"/>
    <mergeCell ref="E4:M5"/>
    <mergeCell ref="A20:L20"/>
    <mergeCell ref="A21:D21"/>
    <mergeCell ref="E21:L21"/>
    <mergeCell ref="H9:H16"/>
    <mergeCell ref="H27:H32"/>
    <mergeCell ref="I9:I16"/>
    <mergeCell ref="I27:I32"/>
    <mergeCell ref="J9:J16"/>
    <mergeCell ref="J27:J32"/>
    <mergeCell ref="K9:K16"/>
    <mergeCell ref="K27:K32"/>
    <mergeCell ref="L9:L16"/>
    <mergeCell ref="L27:L32"/>
    <mergeCell ref="A22:D23"/>
    <mergeCell ref="E22:M23"/>
  </mergeCells>
  <phoneticPr fontId="29" type="noConversion"/>
  <pageMargins left="0.75" right="0.75" top="1" bottom="1" header="0.5" footer="0.5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M51"/>
  <sheetViews>
    <sheetView topLeftCell="A27" workbookViewId="0">
      <selection activeCell="I57" sqref="I57"/>
    </sheetView>
  </sheetViews>
  <sheetFormatPr defaultColWidth="9" defaultRowHeight="13.5" x14ac:dyDescent="0.15"/>
  <cols>
    <col min="1" max="1" width="10.375" customWidth="1"/>
    <col min="2" max="2" width="49.375" customWidth="1"/>
    <col min="3" max="3" width="13.75" customWidth="1"/>
    <col min="12" max="12" width="9.375"/>
  </cols>
  <sheetData>
    <row r="1" spans="1:13" ht="26.25" x14ac:dyDescent="0.15">
      <c r="A1" s="103" t="s">
        <v>0</v>
      </c>
      <c r="B1" s="104"/>
      <c r="C1" s="105"/>
      <c r="D1" s="105"/>
      <c r="E1" s="105"/>
      <c r="F1" s="105"/>
      <c r="G1" s="105"/>
      <c r="H1" s="103"/>
      <c r="I1" s="105"/>
      <c r="J1" s="105"/>
      <c r="K1" s="105"/>
      <c r="L1" s="105"/>
      <c r="M1" s="1"/>
    </row>
    <row r="2" spans="1:13" ht="26.25" x14ac:dyDescent="0.15">
      <c r="A2" s="103" t="s">
        <v>1</v>
      </c>
      <c r="B2" s="104"/>
      <c r="C2" s="105"/>
      <c r="D2" s="105"/>
      <c r="E2" s="105"/>
      <c r="F2" s="105"/>
      <c r="G2" s="105"/>
      <c r="H2" s="103"/>
      <c r="I2" s="105"/>
      <c r="J2" s="105"/>
      <c r="K2" s="105"/>
      <c r="L2" s="105"/>
      <c r="M2" s="1"/>
    </row>
    <row r="3" spans="1:13" ht="15" x14ac:dyDescent="0.15">
      <c r="A3" s="106" t="s">
        <v>2</v>
      </c>
      <c r="B3" s="107"/>
      <c r="C3" s="106"/>
      <c r="D3" s="106"/>
      <c r="E3" s="108">
        <v>45783</v>
      </c>
      <c r="F3" s="108"/>
      <c r="G3" s="108"/>
      <c r="H3" s="108"/>
      <c r="I3" s="108"/>
      <c r="J3" s="108"/>
      <c r="K3" s="108"/>
      <c r="L3" s="108"/>
      <c r="M3" s="1"/>
    </row>
    <row r="4" spans="1:13" x14ac:dyDescent="0.15">
      <c r="A4" s="109" t="s">
        <v>3</v>
      </c>
      <c r="B4" s="110"/>
      <c r="C4" s="111"/>
      <c r="D4" s="111"/>
      <c r="E4" s="112"/>
      <c r="F4" s="112"/>
      <c r="G4" s="112"/>
      <c r="H4" s="112"/>
      <c r="I4" s="112"/>
      <c r="J4" s="112"/>
      <c r="K4" s="112"/>
      <c r="L4" s="112"/>
      <c r="M4" s="112"/>
    </row>
    <row r="5" spans="1:13" x14ac:dyDescent="0.15">
      <c r="A5" s="111"/>
      <c r="B5" s="110"/>
      <c r="C5" s="111"/>
      <c r="D5" s="111"/>
      <c r="E5" s="112"/>
      <c r="F5" s="112"/>
      <c r="G5" s="112"/>
      <c r="H5" s="112"/>
      <c r="I5" s="112"/>
      <c r="J5" s="112"/>
      <c r="K5" s="112"/>
      <c r="L5" s="112"/>
      <c r="M5" s="112"/>
    </row>
    <row r="6" spans="1:13" ht="15" x14ac:dyDescent="0.15">
      <c r="A6" s="1"/>
      <c r="B6" s="4"/>
      <c r="C6" s="1"/>
      <c r="D6" s="1"/>
      <c r="E6" s="5"/>
      <c r="F6" s="6"/>
      <c r="G6" s="5"/>
      <c r="H6" s="5"/>
      <c r="I6" s="5"/>
      <c r="J6" s="5"/>
      <c r="K6" s="5"/>
      <c r="L6" s="5"/>
      <c r="M6" s="7"/>
    </row>
    <row r="7" spans="1:13" ht="38.25" x14ac:dyDescent="0.15">
      <c r="A7" s="8" t="s">
        <v>4</v>
      </c>
      <c r="B7" s="9" t="s">
        <v>5</v>
      </c>
      <c r="C7" s="9" t="s">
        <v>6</v>
      </c>
      <c r="D7" s="10" t="s">
        <v>7</v>
      </c>
      <c r="E7" s="11" t="s">
        <v>8</v>
      </c>
      <c r="F7" s="11" t="s">
        <v>9</v>
      </c>
      <c r="G7" s="11" t="s">
        <v>10</v>
      </c>
      <c r="H7" s="10" t="s">
        <v>11</v>
      </c>
      <c r="I7" s="12" t="s">
        <v>12</v>
      </c>
      <c r="J7" s="12" t="s">
        <v>13</v>
      </c>
      <c r="K7" s="12" t="s">
        <v>14</v>
      </c>
      <c r="L7" s="12" t="s">
        <v>15</v>
      </c>
      <c r="M7" s="12" t="s">
        <v>16</v>
      </c>
    </row>
    <row r="8" spans="1:13" ht="24.75" x14ac:dyDescent="0.15">
      <c r="A8" s="13" t="s">
        <v>17</v>
      </c>
      <c r="B8" s="14" t="s">
        <v>18</v>
      </c>
      <c r="C8" s="14" t="s">
        <v>19</v>
      </c>
      <c r="D8" s="15" t="s">
        <v>20</v>
      </c>
      <c r="E8" s="16" t="s">
        <v>21</v>
      </c>
      <c r="F8" s="17" t="s">
        <v>22</v>
      </c>
      <c r="G8" s="17" t="s">
        <v>23</v>
      </c>
      <c r="H8" s="18" t="s">
        <v>46</v>
      </c>
      <c r="I8" s="19" t="s">
        <v>25</v>
      </c>
      <c r="J8" s="19" t="s">
        <v>26</v>
      </c>
      <c r="K8" s="19" t="s">
        <v>27</v>
      </c>
      <c r="L8" s="19" t="s">
        <v>28</v>
      </c>
      <c r="M8" s="20" t="s">
        <v>29</v>
      </c>
    </row>
    <row r="9" spans="1:13" ht="36.950000000000003" customHeight="1" x14ac:dyDescent="0.15">
      <c r="A9" s="7" t="s">
        <v>635</v>
      </c>
      <c r="B9" s="21" t="s">
        <v>636</v>
      </c>
      <c r="C9" s="7" t="s">
        <v>335</v>
      </c>
      <c r="D9" s="73" t="s">
        <v>31</v>
      </c>
      <c r="E9" s="7">
        <v>21300</v>
      </c>
      <c r="F9" s="7">
        <f>G9-E9</f>
        <v>300</v>
      </c>
      <c r="G9" s="7">
        <v>21600</v>
      </c>
      <c r="H9" s="98" t="s">
        <v>32</v>
      </c>
      <c r="I9" s="94">
        <v>6.8</v>
      </c>
      <c r="J9" s="94">
        <v>7.3</v>
      </c>
      <c r="K9" s="94" t="s">
        <v>261</v>
      </c>
      <c r="L9" s="94">
        <v>1.4874999999999999E-2</v>
      </c>
      <c r="M9" s="7"/>
    </row>
    <row r="10" spans="1:13" ht="36.950000000000003" customHeight="1" x14ac:dyDescent="0.15">
      <c r="A10" s="7" t="s">
        <v>635</v>
      </c>
      <c r="B10" s="21" t="s">
        <v>636</v>
      </c>
      <c r="C10" s="7" t="s">
        <v>335</v>
      </c>
      <c r="D10" s="73" t="s">
        <v>35</v>
      </c>
      <c r="E10" s="7">
        <v>18321</v>
      </c>
      <c r="F10" s="7">
        <f>G10-E10</f>
        <v>379</v>
      </c>
      <c r="G10" s="7">
        <v>18700</v>
      </c>
      <c r="H10" s="99"/>
      <c r="I10" s="95"/>
      <c r="J10" s="95"/>
      <c r="K10" s="95"/>
      <c r="L10" s="95"/>
      <c r="M10" s="7"/>
    </row>
    <row r="11" spans="1:13" ht="36.950000000000003" customHeight="1" x14ac:dyDescent="0.15">
      <c r="A11" s="7" t="s">
        <v>635</v>
      </c>
      <c r="B11" s="21" t="s">
        <v>636</v>
      </c>
      <c r="C11" s="7" t="s">
        <v>335</v>
      </c>
      <c r="D11" s="7" t="s">
        <v>37</v>
      </c>
      <c r="E11" s="7">
        <v>21068</v>
      </c>
      <c r="F11" s="7">
        <f>G11-E11</f>
        <v>532</v>
      </c>
      <c r="G11" s="7">
        <v>21600</v>
      </c>
      <c r="H11" s="99"/>
      <c r="I11" s="95"/>
      <c r="J11" s="95"/>
      <c r="K11" s="95"/>
      <c r="L11" s="95"/>
      <c r="M11" s="7"/>
    </row>
    <row r="12" spans="1:13" ht="36.950000000000003" customHeight="1" x14ac:dyDescent="0.15">
      <c r="A12" s="7" t="s">
        <v>635</v>
      </c>
      <c r="B12" s="21" t="s">
        <v>636</v>
      </c>
      <c r="C12" s="7" t="s">
        <v>335</v>
      </c>
      <c r="D12" s="73" t="s">
        <v>33</v>
      </c>
      <c r="E12" s="7">
        <v>17846</v>
      </c>
      <c r="F12" s="7">
        <f>G12-E12</f>
        <v>354</v>
      </c>
      <c r="G12" s="7">
        <v>18200</v>
      </c>
      <c r="H12" s="99"/>
      <c r="I12" s="95"/>
      <c r="J12" s="95"/>
      <c r="K12" s="95"/>
      <c r="L12" s="95"/>
      <c r="M12" s="7"/>
    </row>
    <row r="13" spans="1:13" ht="36.950000000000003" customHeight="1" x14ac:dyDescent="0.15">
      <c r="A13" s="7" t="s">
        <v>635</v>
      </c>
      <c r="B13" s="25" t="s">
        <v>491</v>
      </c>
      <c r="C13" s="7" t="s">
        <v>335</v>
      </c>
      <c r="D13" s="7" t="s">
        <v>173</v>
      </c>
      <c r="E13" s="7">
        <v>3748</v>
      </c>
      <c r="F13" s="7">
        <f t="shared" ref="F13:F18" si="0">G13-E13</f>
        <v>452</v>
      </c>
      <c r="G13" s="7">
        <v>4200</v>
      </c>
      <c r="H13" s="99"/>
      <c r="I13" s="95"/>
      <c r="J13" s="95"/>
      <c r="K13" s="95"/>
      <c r="L13" s="95"/>
      <c r="M13" s="7"/>
    </row>
    <row r="14" spans="1:13" ht="36.950000000000003" customHeight="1" x14ac:dyDescent="0.15">
      <c r="A14" s="7" t="s">
        <v>635</v>
      </c>
      <c r="B14" s="25" t="s">
        <v>491</v>
      </c>
      <c r="C14" s="7" t="s">
        <v>335</v>
      </c>
      <c r="D14" s="7" t="s">
        <v>174</v>
      </c>
      <c r="E14" s="7">
        <v>7796</v>
      </c>
      <c r="F14" s="7">
        <f t="shared" si="0"/>
        <v>304</v>
      </c>
      <c r="G14" s="7">
        <v>8100</v>
      </c>
      <c r="H14" s="99"/>
      <c r="I14" s="95"/>
      <c r="J14" s="95"/>
      <c r="K14" s="95"/>
      <c r="L14" s="95"/>
      <c r="M14" s="7"/>
    </row>
    <row r="15" spans="1:13" ht="36.950000000000003" customHeight="1" x14ac:dyDescent="0.15">
      <c r="A15" s="7" t="s">
        <v>635</v>
      </c>
      <c r="B15" s="25" t="s">
        <v>491</v>
      </c>
      <c r="C15" s="7" t="s">
        <v>335</v>
      </c>
      <c r="D15" s="7" t="s">
        <v>175</v>
      </c>
      <c r="E15" s="7">
        <v>7796</v>
      </c>
      <c r="F15" s="7">
        <f t="shared" si="0"/>
        <v>304</v>
      </c>
      <c r="G15" s="7">
        <v>8100</v>
      </c>
      <c r="H15" s="99"/>
      <c r="I15" s="95"/>
      <c r="J15" s="95"/>
      <c r="K15" s="95"/>
      <c r="L15" s="95"/>
      <c r="M15" s="7"/>
    </row>
    <row r="16" spans="1:13" ht="36.950000000000003" customHeight="1" x14ac:dyDescent="0.15">
      <c r="A16" s="7" t="s">
        <v>635</v>
      </c>
      <c r="B16" s="25" t="s">
        <v>491</v>
      </c>
      <c r="C16" s="7" t="s">
        <v>335</v>
      </c>
      <c r="D16" s="7" t="s">
        <v>176</v>
      </c>
      <c r="E16" s="7">
        <v>5616</v>
      </c>
      <c r="F16" s="7">
        <f t="shared" si="0"/>
        <v>384</v>
      </c>
      <c r="G16" s="7">
        <v>6000</v>
      </c>
      <c r="H16" s="99"/>
      <c r="I16" s="95"/>
      <c r="J16" s="95"/>
      <c r="K16" s="95"/>
      <c r="L16" s="95"/>
      <c r="M16" s="7"/>
    </row>
    <row r="17" spans="1:13" ht="36.950000000000003" customHeight="1" x14ac:dyDescent="0.15">
      <c r="A17" s="7" t="s">
        <v>635</v>
      </c>
      <c r="B17" s="25" t="s">
        <v>491</v>
      </c>
      <c r="C17" s="7" t="s">
        <v>335</v>
      </c>
      <c r="D17" s="7" t="s">
        <v>178</v>
      </c>
      <c r="E17" s="7">
        <v>3126</v>
      </c>
      <c r="F17" s="7">
        <f t="shared" si="0"/>
        <v>374</v>
      </c>
      <c r="G17" s="7">
        <v>3500</v>
      </c>
      <c r="H17" s="99"/>
      <c r="I17" s="95"/>
      <c r="J17" s="95"/>
      <c r="K17" s="95"/>
      <c r="L17" s="95"/>
      <c r="M17" s="7"/>
    </row>
    <row r="18" spans="1:13" ht="36.950000000000003" customHeight="1" x14ac:dyDescent="0.15">
      <c r="A18" s="7" t="s">
        <v>635</v>
      </c>
      <c r="B18" s="25" t="s">
        <v>491</v>
      </c>
      <c r="C18" s="7" t="s">
        <v>335</v>
      </c>
      <c r="D18" s="7" t="s">
        <v>179</v>
      </c>
      <c r="E18" s="7">
        <v>3126</v>
      </c>
      <c r="F18" s="7">
        <f t="shared" si="0"/>
        <v>374</v>
      </c>
      <c r="G18" s="7">
        <v>3500</v>
      </c>
      <c r="H18" s="99"/>
      <c r="I18" s="95"/>
      <c r="J18" s="95"/>
      <c r="K18" s="95"/>
      <c r="L18" s="95"/>
      <c r="M18" s="7"/>
    </row>
    <row r="19" spans="1:13" ht="36.950000000000003" customHeight="1" x14ac:dyDescent="0.15">
      <c r="A19" s="7" t="s">
        <v>635</v>
      </c>
      <c r="B19" s="21" t="s">
        <v>637</v>
      </c>
      <c r="C19" s="7" t="s">
        <v>335</v>
      </c>
      <c r="D19" s="7" t="s">
        <v>217</v>
      </c>
      <c r="E19" s="7">
        <v>2180</v>
      </c>
      <c r="F19" s="7">
        <f t="shared" ref="F19:F25" si="1">G19-E19</f>
        <v>320</v>
      </c>
      <c r="G19" s="7">
        <v>2500</v>
      </c>
      <c r="H19" s="99"/>
      <c r="I19" s="95"/>
      <c r="J19" s="95"/>
      <c r="K19" s="95"/>
      <c r="L19" s="95"/>
      <c r="M19" s="7"/>
    </row>
    <row r="20" spans="1:13" ht="36.950000000000003" customHeight="1" x14ac:dyDescent="0.15">
      <c r="A20" s="7" t="s">
        <v>635</v>
      </c>
      <c r="B20" s="21" t="s">
        <v>637</v>
      </c>
      <c r="C20" s="7" t="s">
        <v>335</v>
      </c>
      <c r="D20" s="7" t="s">
        <v>38</v>
      </c>
      <c r="E20" s="7">
        <v>8464</v>
      </c>
      <c r="F20" s="7">
        <f t="shared" si="1"/>
        <v>336</v>
      </c>
      <c r="G20" s="7">
        <v>8800</v>
      </c>
      <c r="H20" s="99"/>
      <c r="I20" s="95"/>
      <c r="J20" s="95"/>
      <c r="K20" s="95"/>
      <c r="L20" s="95"/>
      <c r="M20" s="7"/>
    </row>
    <row r="21" spans="1:13" ht="36.950000000000003" customHeight="1" x14ac:dyDescent="0.15">
      <c r="A21" s="7" t="s">
        <v>635</v>
      </c>
      <c r="B21" s="21" t="s">
        <v>637</v>
      </c>
      <c r="C21" s="7" t="s">
        <v>335</v>
      </c>
      <c r="D21" s="7" t="s">
        <v>218</v>
      </c>
      <c r="E21" s="7">
        <v>10604</v>
      </c>
      <c r="F21" s="7">
        <f t="shared" si="1"/>
        <v>396</v>
      </c>
      <c r="G21" s="7">
        <v>11000</v>
      </c>
      <c r="H21" s="99"/>
      <c r="I21" s="95"/>
      <c r="J21" s="95"/>
      <c r="K21" s="95"/>
      <c r="L21" s="95"/>
      <c r="M21" s="7"/>
    </row>
    <row r="22" spans="1:13" ht="36.950000000000003" customHeight="1" x14ac:dyDescent="0.15">
      <c r="A22" s="7" t="s">
        <v>635</v>
      </c>
      <c r="B22" s="21" t="s">
        <v>637</v>
      </c>
      <c r="C22" s="7" t="s">
        <v>335</v>
      </c>
      <c r="D22" s="7" t="s">
        <v>220</v>
      </c>
      <c r="E22" s="7">
        <v>4504</v>
      </c>
      <c r="F22" s="7">
        <f t="shared" si="1"/>
        <v>496</v>
      </c>
      <c r="G22" s="7">
        <v>5000</v>
      </c>
      <c r="H22" s="99"/>
      <c r="I22" s="95"/>
      <c r="J22" s="95"/>
      <c r="K22" s="95"/>
      <c r="L22" s="95"/>
      <c r="M22" s="7"/>
    </row>
    <row r="23" spans="1:13" ht="36.950000000000003" customHeight="1" x14ac:dyDescent="0.15">
      <c r="A23" s="7" t="s">
        <v>635</v>
      </c>
      <c r="B23" s="21" t="s">
        <v>637</v>
      </c>
      <c r="C23" s="7" t="s">
        <v>335</v>
      </c>
      <c r="D23" s="7" t="s">
        <v>418</v>
      </c>
      <c r="E23" s="7">
        <v>3000</v>
      </c>
      <c r="F23" s="7">
        <f t="shared" si="1"/>
        <v>300</v>
      </c>
      <c r="G23" s="7">
        <v>3300</v>
      </c>
      <c r="H23" s="99"/>
      <c r="I23" s="95"/>
      <c r="J23" s="95"/>
      <c r="K23" s="95"/>
      <c r="L23" s="95"/>
      <c r="M23" s="7"/>
    </row>
    <row r="24" spans="1:13" ht="36.950000000000003" customHeight="1" x14ac:dyDescent="0.15">
      <c r="A24" s="7" t="s">
        <v>635</v>
      </c>
      <c r="B24" s="21" t="s">
        <v>637</v>
      </c>
      <c r="C24" s="7" t="s">
        <v>335</v>
      </c>
      <c r="D24" s="7" t="s">
        <v>419</v>
      </c>
      <c r="E24" s="7">
        <v>958</v>
      </c>
      <c r="F24" s="7">
        <f t="shared" si="1"/>
        <v>242</v>
      </c>
      <c r="G24" s="7">
        <v>1200</v>
      </c>
      <c r="H24" s="99"/>
      <c r="I24" s="95"/>
      <c r="J24" s="95"/>
      <c r="K24" s="95"/>
      <c r="L24" s="95"/>
      <c r="M24" s="7"/>
    </row>
    <row r="25" spans="1:13" ht="36.950000000000003" customHeight="1" x14ac:dyDescent="0.15">
      <c r="A25" s="7" t="s">
        <v>635</v>
      </c>
      <c r="B25" s="21" t="s">
        <v>638</v>
      </c>
      <c r="C25" s="7" t="s">
        <v>30</v>
      </c>
      <c r="D25" s="7" t="s">
        <v>212</v>
      </c>
      <c r="E25" s="7">
        <v>11640</v>
      </c>
      <c r="F25" s="7">
        <f t="shared" si="1"/>
        <v>360</v>
      </c>
      <c r="G25" s="7">
        <v>12000</v>
      </c>
      <c r="H25" s="100"/>
      <c r="I25" s="96"/>
      <c r="J25" s="96"/>
      <c r="K25" s="96"/>
      <c r="L25" s="96"/>
      <c r="M25" s="7"/>
    </row>
    <row r="26" spans="1:13" ht="36.950000000000003" customHeight="1" x14ac:dyDescent="0.15">
      <c r="A26" s="7"/>
      <c r="B26" s="21"/>
      <c r="C26" s="7"/>
      <c r="D26" s="7"/>
      <c r="E26" s="7"/>
      <c r="F26" s="7"/>
      <c r="G26" s="7"/>
      <c r="H26" s="23"/>
      <c r="I26" s="24"/>
      <c r="J26" s="24"/>
      <c r="K26" s="24"/>
      <c r="L26" s="24"/>
      <c r="M26" s="7"/>
    </row>
    <row r="27" spans="1:13" ht="26.25" x14ac:dyDescent="0.15">
      <c r="A27" s="103" t="s">
        <v>0</v>
      </c>
      <c r="B27" s="104"/>
      <c r="C27" s="105"/>
      <c r="D27" s="105"/>
      <c r="E27" s="105"/>
      <c r="F27" s="105"/>
      <c r="G27" s="105"/>
      <c r="H27" s="103"/>
      <c r="I27" s="105"/>
      <c r="J27" s="105"/>
      <c r="K27" s="105"/>
      <c r="L27" s="105"/>
      <c r="M27" s="1"/>
    </row>
    <row r="28" spans="1:13" ht="26.25" x14ac:dyDescent="0.15">
      <c r="A28" s="103" t="s">
        <v>1</v>
      </c>
      <c r="B28" s="104"/>
      <c r="C28" s="105"/>
      <c r="D28" s="105"/>
      <c r="E28" s="105"/>
      <c r="F28" s="105"/>
      <c r="G28" s="105"/>
      <c r="H28" s="103"/>
      <c r="I28" s="105"/>
      <c r="J28" s="105"/>
      <c r="K28" s="105"/>
      <c r="L28" s="105"/>
      <c r="M28" s="1"/>
    </row>
    <row r="29" spans="1:13" ht="15" x14ac:dyDescent="0.15">
      <c r="A29" s="106" t="s">
        <v>2</v>
      </c>
      <c r="B29" s="107"/>
      <c r="C29" s="106"/>
      <c r="D29" s="106"/>
      <c r="E29" s="108">
        <v>45783</v>
      </c>
      <c r="F29" s="108"/>
      <c r="G29" s="108"/>
      <c r="H29" s="108"/>
      <c r="I29" s="108"/>
      <c r="J29" s="108"/>
      <c r="K29" s="108"/>
      <c r="L29" s="108"/>
      <c r="M29" s="1"/>
    </row>
    <row r="30" spans="1:13" x14ac:dyDescent="0.15">
      <c r="A30" s="109" t="s">
        <v>3</v>
      </c>
      <c r="B30" s="110"/>
      <c r="C30" s="111"/>
      <c r="D30" s="111"/>
      <c r="E30" s="112"/>
      <c r="F30" s="112"/>
      <c r="G30" s="112"/>
      <c r="H30" s="112"/>
      <c r="I30" s="112"/>
      <c r="J30" s="112"/>
      <c r="K30" s="112"/>
      <c r="L30" s="112"/>
      <c r="M30" s="112"/>
    </row>
    <row r="31" spans="1:13" x14ac:dyDescent="0.15">
      <c r="A31" s="111"/>
      <c r="B31" s="110"/>
      <c r="C31" s="111"/>
      <c r="D31" s="111"/>
      <c r="E31" s="112"/>
      <c r="F31" s="112"/>
      <c r="G31" s="112"/>
      <c r="H31" s="112"/>
      <c r="I31" s="112"/>
      <c r="J31" s="112"/>
      <c r="K31" s="112"/>
      <c r="L31" s="112"/>
      <c r="M31" s="112"/>
    </row>
    <row r="32" spans="1:13" ht="15" x14ac:dyDescent="0.15">
      <c r="A32" s="1"/>
      <c r="B32" s="4"/>
      <c r="C32" s="1"/>
      <c r="D32" s="1"/>
      <c r="E32" s="5"/>
      <c r="F32" s="6"/>
      <c r="G32" s="5"/>
      <c r="H32" s="5"/>
      <c r="I32" s="5"/>
      <c r="J32" s="5"/>
      <c r="K32" s="5"/>
      <c r="L32" s="5"/>
      <c r="M32" s="7"/>
    </row>
    <row r="33" spans="1:13" ht="38.25" x14ac:dyDescent="0.15">
      <c r="A33" s="8" t="s">
        <v>4</v>
      </c>
      <c r="B33" s="9" t="s">
        <v>5</v>
      </c>
      <c r="C33" s="9" t="s">
        <v>6</v>
      </c>
      <c r="D33" s="10" t="s">
        <v>7</v>
      </c>
      <c r="E33" s="11" t="s">
        <v>8</v>
      </c>
      <c r="F33" s="11" t="s">
        <v>9</v>
      </c>
      <c r="G33" s="11" t="s">
        <v>10</v>
      </c>
      <c r="H33" s="10" t="s">
        <v>11</v>
      </c>
      <c r="I33" s="12" t="s">
        <v>12</v>
      </c>
      <c r="J33" s="12" t="s">
        <v>13</v>
      </c>
      <c r="K33" s="12" t="s">
        <v>14</v>
      </c>
      <c r="L33" s="12" t="s">
        <v>15</v>
      </c>
      <c r="M33" s="12" t="s">
        <v>16</v>
      </c>
    </row>
    <row r="34" spans="1:13" ht="24.75" x14ac:dyDescent="0.15">
      <c r="A34" s="13" t="s">
        <v>17</v>
      </c>
      <c r="B34" s="14" t="s">
        <v>18</v>
      </c>
      <c r="C34" s="14" t="s">
        <v>19</v>
      </c>
      <c r="D34" s="15" t="s">
        <v>20</v>
      </c>
      <c r="E34" s="16" t="s">
        <v>21</v>
      </c>
      <c r="F34" s="17" t="s">
        <v>22</v>
      </c>
      <c r="G34" s="17" t="s">
        <v>23</v>
      </c>
      <c r="H34" s="18" t="s">
        <v>46</v>
      </c>
      <c r="I34" s="19" t="s">
        <v>25</v>
      </c>
      <c r="J34" s="19" t="s">
        <v>26</v>
      </c>
      <c r="K34" s="19" t="s">
        <v>27</v>
      </c>
      <c r="L34" s="19" t="s">
        <v>28</v>
      </c>
      <c r="M34" s="20" t="s">
        <v>29</v>
      </c>
    </row>
    <row r="35" spans="1:13" ht="40.5" x14ac:dyDescent="0.15">
      <c r="A35" s="7" t="s">
        <v>635</v>
      </c>
      <c r="B35" s="22" t="s">
        <v>638</v>
      </c>
      <c r="C35" s="7" t="s">
        <v>30</v>
      </c>
      <c r="D35" s="7" t="s">
        <v>31</v>
      </c>
      <c r="E35" s="7">
        <v>14440</v>
      </c>
      <c r="F35" s="7">
        <f>G35-E35</f>
        <v>460</v>
      </c>
      <c r="G35" s="7">
        <v>14900</v>
      </c>
      <c r="H35" s="98" t="s">
        <v>32</v>
      </c>
      <c r="I35" s="94">
        <v>9.6999999999999993</v>
      </c>
      <c r="J35" s="94">
        <v>10.199999999999999</v>
      </c>
      <c r="K35" s="94" t="s">
        <v>261</v>
      </c>
      <c r="L35" s="94">
        <v>1.4874999999999999E-2</v>
      </c>
      <c r="M35" s="7"/>
    </row>
    <row r="36" spans="1:13" ht="40.5" x14ac:dyDescent="0.15">
      <c r="A36" s="7" t="s">
        <v>635</v>
      </c>
      <c r="B36" s="22" t="s">
        <v>638</v>
      </c>
      <c r="C36" s="7" t="s">
        <v>30</v>
      </c>
      <c r="D36" s="7" t="s">
        <v>35</v>
      </c>
      <c r="E36" s="7">
        <v>20990</v>
      </c>
      <c r="F36" s="7">
        <f>G36-E36</f>
        <v>510</v>
      </c>
      <c r="G36" s="7">
        <v>21500</v>
      </c>
      <c r="H36" s="99"/>
      <c r="I36" s="95"/>
      <c r="J36" s="95"/>
      <c r="K36" s="95"/>
      <c r="L36" s="95"/>
      <c r="M36" s="7"/>
    </row>
    <row r="37" spans="1:13" ht="40.5" x14ac:dyDescent="0.15">
      <c r="A37" s="7" t="s">
        <v>635</v>
      </c>
      <c r="B37" s="22" t="s">
        <v>638</v>
      </c>
      <c r="C37" s="7" t="s">
        <v>30</v>
      </c>
      <c r="D37" s="7" t="s">
        <v>36</v>
      </c>
      <c r="E37" s="7">
        <v>24170</v>
      </c>
      <c r="F37" s="7">
        <f>G37-E37</f>
        <v>330</v>
      </c>
      <c r="G37" s="7">
        <v>24500</v>
      </c>
      <c r="H37" s="99"/>
      <c r="I37" s="95"/>
      <c r="J37" s="95"/>
      <c r="K37" s="95"/>
      <c r="L37" s="95"/>
      <c r="M37" s="7"/>
    </row>
    <row r="38" spans="1:13" x14ac:dyDescent="0.15">
      <c r="A38" s="26" t="s">
        <v>635</v>
      </c>
      <c r="B38" s="26" t="s">
        <v>639</v>
      </c>
      <c r="C38" s="26" t="s">
        <v>30</v>
      </c>
      <c r="D38" s="26" t="s">
        <v>173</v>
      </c>
      <c r="E38" s="26">
        <v>2650</v>
      </c>
      <c r="F38" s="26">
        <f t="shared" ref="F38:F43" si="2">G38-E38</f>
        <v>350</v>
      </c>
      <c r="G38" s="26">
        <v>3000</v>
      </c>
      <c r="H38" s="99"/>
      <c r="I38" s="95"/>
      <c r="J38" s="95"/>
      <c r="K38" s="95"/>
      <c r="L38" s="95"/>
      <c r="M38" s="7"/>
    </row>
    <row r="39" spans="1:13" x14ac:dyDescent="0.15">
      <c r="A39" s="26" t="s">
        <v>635</v>
      </c>
      <c r="B39" s="26" t="s">
        <v>639</v>
      </c>
      <c r="C39" s="26" t="s">
        <v>30</v>
      </c>
      <c r="D39" s="26" t="s">
        <v>174</v>
      </c>
      <c r="E39" s="26">
        <v>6170</v>
      </c>
      <c r="F39" s="26">
        <f t="shared" si="2"/>
        <v>330</v>
      </c>
      <c r="G39" s="26">
        <v>6500</v>
      </c>
      <c r="H39" s="99"/>
      <c r="I39" s="95"/>
      <c r="J39" s="95"/>
      <c r="K39" s="95"/>
      <c r="L39" s="95"/>
      <c r="M39" s="7"/>
    </row>
    <row r="40" spans="1:13" x14ac:dyDescent="0.15">
      <c r="A40" s="26" t="s">
        <v>635</v>
      </c>
      <c r="B40" s="26" t="s">
        <v>639</v>
      </c>
      <c r="C40" s="26" t="s">
        <v>30</v>
      </c>
      <c r="D40" s="26" t="s">
        <v>175</v>
      </c>
      <c r="E40" s="26">
        <v>5950</v>
      </c>
      <c r="F40" s="26">
        <f t="shared" si="2"/>
        <v>550</v>
      </c>
      <c r="G40" s="26">
        <v>6500</v>
      </c>
      <c r="H40" s="99"/>
      <c r="I40" s="95"/>
      <c r="J40" s="95"/>
      <c r="K40" s="95"/>
      <c r="L40" s="95"/>
      <c r="M40" s="7"/>
    </row>
    <row r="41" spans="1:13" x14ac:dyDescent="0.15">
      <c r="A41" s="26" t="s">
        <v>635</v>
      </c>
      <c r="B41" s="26" t="s">
        <v>639</v>
      </c>
      <c r="C41" s="26" t="s">
        <v>30</v>
      </c>
      <c r="D41" s="26" t="s">
        <v>176</v>
      </c>
      <c r="E41" s="26">
        <v>4190</v>
      </c>
      <c r="F41" s="26">
        <f t="shared" si="2"/>
        <v>310</v>
      </c>
      <c r="G41" s="26">
        <v>4500</v>
      </c>
      <c r="H41" s="99"/>
      <c r="I41" s="95"/>
      <c r="J41" s="95"/>
      <c r="K41" s="95"/>
      <c r="L41" s="95"/>
      <c r="M41" s="7"/>
    </row>
    <row r="42" spans="1:13" x14ac:dyDescent="0.15">
      <c r="A42" s="26" t="s">
        <v>635</v>
      </c>
      <c r="B42" s="26" t="s">
        <v>639</v>
      </c>
      <c r="C42" s="26" t="s">
        <v>30</v>
      </c>
      <c r="D42" s="26" t="s">
        <v>178</v>
      </c>
      <c r="E42" s="26">
        <v>2430</v>
      </c>
      <c r="F42" s="26">
        <f t="shared" si="2"/>
        <v>270</v>
      </c>
      <c r="G42" s="26">
        <v>2700</v>
      </c>
      <c r="H42" s="99"/>
      <c r="I42" s="95"/>
      <c r="J42" s="95"/>
      <c r="K42" s="95"/>
      <c r="L42" s="95"/>
      <c r="M42" s="7"/>
    </row>
    <row r="43" spans="1:13" x14ac:dyDescent="0.15">
      <c r="A43" s="26" t="s">
        <v>635</v>
      </c>
      <c r="B43" s="26" t="s">
        <v>639</v>
      </c>
      <c r="C43" s="26" t="s">
        <v>30</v>
      </c>
      <c r="D43" s="26" t="s">
        <v>179</v>
      </c>
      <c r="E43" s="26">
        <v>670</v>
      </c>
      <c r="F43" s="26">
        <f t="shared" si="2"/>
        <v>330</v>
      </c>
      <c r="G43" s="26">
        <v>1000</v>
      </c>
      <c r="H43" s="99"/>
      <c r="I43" s="95"/>
      <c r="J43" s="95"/>
      <c r="K43" s="95"/>
      <c r="L43" s="95"/>
      <c r="M43" s="7"/>
    </row>
    <row r="44" spans="1:13" x14ac:dyDescent="0.15">
      <c r="A44" s="7" t="s">
        <v>635</v>
      </c>
      <c r="B44" s="22" t="s">
        <v>640</v>
      </c>
      <c r="C44" s="7" t="s">
        <v>30</v>
      </c>
      <c r="D44" s="7" t="s">
        <v>217</v>
      </c>
      <c r="E44" s="7">
        <v>1896</v>
      </c>
      <c r="F44" s="7">
        <f t="shared" ref="F44:F51" si="3">G44-E44</f>
        <v>604</v>
      </c>
      <c r="G44" s="7">
        <v>2500</v>
      </c>
      <c r="H44" s="99"/>
      <c r="I44" s="95"/>
      <c r="J44" s="95"/>
      <c r="K44" s="95"/>
      <c r="L44" s="95"/>
      <c r="M44" s="7"/>
    </row>
    <row r="45" spans="1:13" x14ac:dyDescent="0.15">
      <c r="A45" s="7" t="s">
        <v>635</v>
      </c>
      <c r="B45" s="22" t="s">
        <v>640</v>
      </c>
      <c r="C45" s="7" t="s">
        <v>30</v>
      </c>
      <c r="D45" s="7" t="s">
        <v>38</v>
      </c>
      <c r="E45" s="7">
        <v>3774</v>
      </c>
      <c r="F45" s="7">
        <f t="shared" si="3"/>
        <v>226</v>
      </c>
      <c r="G45" s="7">
        <v>4000</v>
      </c>
      <c r="H45" s="99"/>
      <c r="I45" s="95"/>
      <c r="J45" s="95"/>
      <c r="K45" s="95"/>
      <c r="L45" s="95"/>
      <c r="M45" s="7"/>
    </row>
    <row r="46" spans="1:13" x14ac:dyDescent="0.15">
      <c r="A46" s="7" t="s">
        <v>635</v>
      </c>
      <c r="B46" s="22" t="s">
        <v>640</v>
      </c>
      <c r="C46" s="7" t="s">
        <v>30</v>
      </c>
      <c r="D46" s="7" t="s">
        <v>218</v>
      </c>
      <c r="E46" s="7">
        <v>4214</v>
      </c>
      <c r="F46" s="7">
        <f t="shared" si="3"/>
        <v>286</v>
      </c>
      <c r="G46" s="7">
        <v>4500</v>
      </c>
      <c r="H46" s="99"/>
      <c r="I46" s="95"/>
      <c r="J46" s="95"/>
      <c r="K46" s="95"/>
      <c r="L46" s="95"/>
      <c r="M46" s="7"/>
    </row>
    <row r="47" spans="1:13" x14ac:dyDescent="0.15">
      <c r="A47" s="7" t="s">
        <v>635</v>
      </c>
      <c r="B47" s="22" t="s">
        <v>640</v>
      </c>
      <c r="C47" s="7" t="s">
        <v>30</v>
      </c>
      <c r="D47" s="7" t="s">
        <v>220</v>
      </c>
      <c r="E47" s="7">
        <v>1236</v>
      </c>
      <c r="F47" s="7">
        <f t="shared" si="3"/>
        <v>264</v>
      </c>
      <c r="G47" s="7">
        <v>1500</v>
      </c>
      <c r="H47" s="99"/>
      <c r="I47" s="95"/>
      <c r="J47" s="95"/>
      <c r="K47" s="95"/>
      <c r="L47" s="95"/>
      <c r="M47" s="7"/>
    </row>
    <row r="48" spans="1:13" x14ac:dyDescent="0.15">
      <c r="A48" s="7" t="s">
        <v>635</v>
      </c>
      <c r="B48" s="7" t="s">
        <v>439</v>
      </c>
      <c r="C48" s="7" t="s">
        <v>30</v>
      </c>
      <c r="D48" s="7" t="s">
        <v>440</v>
      </c>
      <c r="E48" s="7">
        <v>14520</v>
      </c>
      <c r="F48" s="7">
        <f t="shared" si="3"/>
        <v>480</v>
      </c>
      <c r="G48" s="7">
        <v>15000</v>
      </c>
      <c r="H48" s="99"/>
      <c r="I48" s="95"/>
      <c r="J48" s="95"/>
      <c r="K48" s="95"/>
      <c r="L48" s="95"/>
      <c r="M48" s="7"/>
    </row>
    <row r="49" spans="1:13" x14ac:dyDescent="0.15">
      <c r="A49" s="7" t="s">
        <v>635</v>
      </c>
      <c r="B49" s="7" t="s">
        <v>439</v>
      </c>
      <c r="C49" s="7" t="s">
        <v>30</v>
      </c>
      <c r="D49" s="7" t="s">
        <v>442</v>
      </c>
      <c r="E49" s="7">
        <v>14520</v>
      </c>
      <c r="F49" s="7">
        <f t="shared" si="3"/>
        <v>480</v>
      </c>
      <c r="G49" s="7">
        <v>15000</v>
      </c>
      <c r="H49" s="99"/>
      <c r="I49" s="95"/>
      <c r="J49" s="95"/>
      <c r="K49" s="95"/>
      <c r="L49" s="95"/>
      <c r="M49" s="7"/>
    </row>
    <row r="50" spans="1:13" x14ac:dyDescent="0.15">
      <c r="A50" s="7" t="s">
        <v>635</v>
      </c>
      <c r="B50" s="7" t="s">
        <v>641</v>
      </c>
      <c r="C50" s="7" t="s">
        <v>30</v>
      </c>
      <c r="D50" s="7" t="s">
        <v>440</v>
      </c>
      <c r="E50" s="7">
        <v>8660</v>
      </c>
      <c r="F50" s="7">
        <f t="shared" si="3"/>
        <v>340</v>
      </c>
      <c r="G50" s="7">
        <v>9000</v>
      </c>
      <c r="H50" s="99"/>
      <c r="I50" s="95"/>
      <c r="J50" s="95"/>
      <c r="K50" s="95"/>
      <c r="L50" s="95"/>
      <c r="M50" s="7"/>
    </row>
    <row r="51" spans="1:13" x14ac:dyDescent="0.15">
      <c r="A51" s="7" t="s">
        <v>635</v>
      </c>
      <c r="B51" s="7" t="s">
        <v>641</v>
      </c>
      <c r="C51" s="7" t="s">
        <v>30</v>
      </c>
      <c r="D51" s="7" t="s">
        <v>442</v>
      </c>
      <c r="E51" s="7">
        <v>8660</v>
      </c>
      <c r="F51" s="7">
        <f t="shared" si="3"/>
        <v>340</v>
      </c>
      <c r="G51" s="7">
        <v>9000</v>
      </c>
      <c r="H51" s="100"/>
      <c r="I51" s="96"/>
      <c r="J51" s="96"/>
      <c r="K51" s="96"/>
      <c r="L51" s="96"/>
      <c r="M51" s="7"/>
    </row>
  </sheetData>
  <mergeCells count="22">
    <mergeCell ref="A1:L1"/>
    <mergeCell ref="A2:L2"/>
    <mergeCell ref="A3:D3"/>
    <mergeCell ref="E3:L3"/>
    <mergeCell ref="A27:L27"/>
    <mergeCell ref="A4:D5"/>
    <mergeCell ref="E4:M5"/>
    <mergeCell ref="A28:L28"/>
    <mergeCell ref="A29:D29"/>
    <mergeCell ref="E29:L29"/>
    <mergeCell ref="H9:H25"/>
    <mergeCell ref="H35:H51"/>
    <mergeCell ref="I9:I25"/>
    <mergeCell ref="I35:I51"/>
    <mergeCell ref="J9:J25"/>
    <mergeCell ref="J35:J51"/>
    <mergeCell ref="K9:K25"/>
    <mergeCell ref="K35:K51"/>
    <mergeCell ref="L9:L25"/>
    <mergeCell ref="L35:L51"/>
    <mergeCell ref="A30:D31"/>
    <mergeCell ref="E30:M31"/>
  </mergeCells>
  <phoneticPr fontId="29" type="noConversion"/>
  <pageMargins left="0.35763888888888901" right="0.35763888888888901" top="1.52777777777778E-2" bottom="1.52777777777778E-2" header="0.5" footer="0.5"/>
  <pageSetup paperSize="168" scale="68" orientation="landscape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pageSetUpPr fitToPage="1"/>
  </sheetPr>
  <dimension ref="A1:M47"/>
  <sheetViews>
    <sheetView topLeftCell="A20" workbookViewId="0">
      <selection activeCell="P33" sqref="P33"/>
    </sheetView>
  </sheetViews>
  <sheetFormatPr defaultColWidth="9" defaultRowHeight="13.5" x14ac:dyDescent="0.15"/>
  <cols>
    <col min="1" max="1" width="10.375" customWidth="1"/>
    <col min="2" max="2" width="31.5" customWidth="1"/>
    <col min="3" max="3" width="13.75" customWidth="1"/>
    <col min="12" max="12" width="9.375"/>
  </cols>
  <sheetData>
    <row r="1" spans="1:13" ht="26.25" x14ac:dyDescent="0.15">
      <c r="A1" s="103" t="s">
        <v>0</v>
      </c>
      <c r="B1" s="104"/>
      <c r="C1" s="105"/>
      <c r="D1" s="105"/>
      <c r="E1" s="105"/>
      <c r="F1" s="105"/>
      <c r="G1" s="105"/>
      <c r="H1" s="103"/>
      <c r="I1" s="105"/>
      <c r="J1" s="105"/>
      <c r="K1" s="105"/>
      <c r="L1" s="105"/>
      <c r="M1" s="1"/>
    </row>
    <row r="2" spans="1:13" ht="26.25" x14ac:dyDescent="0.15">
      <c r="A2" s="103" t="s">
        <v>1</v>
      </c>
      <c r="B2" s="104"/>
      <c r="C2" s="105"/>
      <c r="D2" s="105"/>
      <c r="E2" s="105"/>
      <c r="F2" s="105"/>
      <c r="G2" s="105"/>
      <c r="H2" s="103"/>
      <c r="I2" s="105"/>
      <c r="J2" s="105"/>
      <c r="K2" s="105"/>
      <c r="L2" s="105"/>
      <c r="M2" s="1"/>
    </row>
    <row r="3" spans="1:13" ht="15" x14ac:dyDescent="0.15">
      <c r="A3" s="106" t="s">
        <v>2</v>
      </c>
      <c r="B3" s="107"/>
      <c r="C3" s="106"/>
      <c r="D3" s="106"/>
      <c r="E3" s="108">
        <v>45783</v>
      </c>
      <c r="F3" s="108"/>
      <c r="G3" s="108"/>
      <c r="H3" s="108"/>
      <c r="I3" s="108"/>
      <c r="J3" s="108"/>
      <c r="K3" s="108"/>
      <c r="L3" s="108"/>
      <c r="M3" s="1"/>
    </row>
    <row r="4" spans="1:13" x14ac:dyDescent="0.15">
      <c r="A4" s="109" t="s">
        <v>3</v>
      </c>
      <c r="B4" s="110"/>
      <c r="C4" s="111"/>
      <c r="D4" s="111"/>
      <c r="E4" s="112"/>
      <c r="F4" s="112"/>
      <c r="G4" s="112"/>
      <c r="H4" s="112"/>
      <c r="I4" s="112"/>
      <c r="J4" s="112"/>
      <c r="K4" s="112"/>
      <c r="L4" s="112"/>
      <c r="M4" s="112"/>
    </row>
    <row r="5" spans="1:13" x14ac:dyDescent="0.15">
      <c r="A5" s="111"/>
      <c r="B5" s="110"/>
      <c r="C5" s="111"/>
      <c r="D5" s="111"/>
      <c r="E5" s="112"/>
      <c r="F5" s="112"/>
      <c r="G5" s="112"/>
      <c r="H5" s="112"/>
      <c r="I5" s="112"/>
      <c r="J5" s="112"/>
      <c r="K5" s="112"/>
      <c r="L5" s="112"/>
      <c r="M5" s="112"/>
    </row>
    <row r="6" spans="1:13" ht="15" x14ac:dyDescent="0.15">
      <c r="A6" s="1"/>
      <c r="B6" s="4"/>
      <c r="C6" s="1"/>
      <c r="D6" s="1"/>
      <c r="E6" s="5"/>
      <c r="F6" s="6"/>
      <c r="G6" s="5"/>
      <c r="H6" s="5"/>
      <c r="I6" s="5"/>
      <c r="J6" s="5"/>
      <c r="K6" s="5"/>
      <c r="L6" s="5"/>
      <c r="M6" s="7"/>
    </row>
    <row r="7" spans="1:13" ht="38.25" x14ac:dyDescent="0.15">
      <c r="A7" s="8" t="s">
        <v>4</v>
      </c>
      <c r="B7" s="9" t="s">
        <v>5</v>
      </c>
      <c r="C7" s="9" t="s">
        <v>6</v>
      </c>
      <c r="D7" s="10" t="s">
        <v>7</v>
      </c>
      <c r="E7" s="11" t="s">
        <v>8</v>
      </c>
      <c r="F7" s="11" t="s">
        <v>9</v>
      </c>
      <c r="G7" s="11" t="s">
        <v>10</v>
      </c>
      <c r="H7" s="10" t="s">
        <v>11</v>
      </c>
      <c r="I7" s="12" t="s">
        <v>12</v>
      </c>
      <c r="J7" s="12" t="s">
        <v>13</v>
      </c>
      <c r="K7" s="12" t="s">
        <v>14</v>
      </c>
      <c r="L7" s="12" t="s">
        <v>15</v>
      </c>
      <c r="M7" s="12" t="s">
        <v>16</v>
      </c>
    </row>
    <row r="8" spans="1:13" ht="24.75" x14ac:dyDescent="0.15">
      <c r="A8" s="13" t="s">
        <v>17</v>
      </c>
      <c r="B8" s="14" t="s">
        <v>18</v>
      </c>
      <c r="C8" s="14" t="s">
        <v>19</v>
      </c>
      <c r="D8" s="15" t="s">
        <v>20</v>
      </c>
      <c r="E8" s="16" t="s">
        <v>21</v>
      </c>
      <c r="F8" s="17" t="s">
        <v>22</v>
      </c>
      <c r="G8" s="17" t="s">
        <v>23</v>
      </c>
      <c r="H8" s="18" t="s">
        <v>46</v>
      </c>
      <c r="I8" s="19" t="s">
        <v>25</v>
      </c>
      <c r="J8" s="19" t="s">
        <v>26</v>
      </c>
      <c r="K8" s="19" t="s">
        <v>27</v>
      </c>
      <c r="L8" s="19" t="s">
        <v>28</v>
      </c>
      <c r="M8" s="20" t="s">
        <v>29</v>
      </c>
    </row>
    <row r="9" spans="1:13" ht="39.950000000000003" customHeight="1" x14ac:dyDescent="0.15">
      <c r="A9" s="7" t="s">
        <v>635</v>
      </c>
      <c r="B9" s="21" t="s">
        <v>642</v>
      </c>
      <c r="C9" s="7" t="s">
        <v>335</v>
      </c>
      <c r="D9" s="73" t="s">
        <v>31</v>
      </c>
      <c r="E9" s="7">
        <v>6082</v>
      </c>
      <c r="F9" s="7">
        <f>G9-E9</f>
        <v>518</v>
      </c>
      <c r="G9" s="7">
        <v>6600</v>
      </c>
      <c r="H9" s="98" t="s">
        <v>32</v>
      </c>
      <c r="I9" s="94">
        <v>5.3</v>
      </c>
      <c r="J9" s="94">
        <v>5.9</v>
      </c>
      <c r="K9" s="94" t="s">
        <v>261</v>
      </c>
      <c r="L9" s="94">
        <v>1.4874999999999999E-2</v>
      </c>
      <c r="M9" s="7"/>
    </row>
    <row r="10" spans="1:13" ht="39.950000000000003" customHeight="1" x14ac:dyDescent="0.15">
      <c r="A10" s="7" t="s">
        <v>635</v>
      </c>
      <c r="B10" s="21" t="s">
        <v>642</v>
      </c>
      <c r="C10" s="7" t="s">
        <v>335</v>
      </c>
      <c r="D10" s="73" t="s">
        <v>35</v>
      </c>
      <c r="E10" s="7">
        <v>8555</v>
      </c>
      <c r="F10" s="7">
        <f t="shared" ref="F10:F24" si="0">G10-E10</f>
        <v>445</v>
      </c>
      <c r="G10" s="7">
        <v>9000</v>
      </c>
      <c r="H10" s="99"/>
      <c r="I10" s="95"/>
      <c r="J10" s="95"/>
      <c r="K10" s="95"/>
      <c r="L10" s="95"/>
      <c r="M10" s="7"/>
    </row>
    <row r="11" spans="1:13" ht="39.950000000000003" customHeight="1" x14ac:dyDescent="0.15">
      <c r="A11" s="7" t="s">
        <v>635</v>
      </c>
      <c r="B11" s="21" t="s">
        <v>642</v>
      </c>
      <c r="C11" s="7" t="s">
        <v>335</v>
      </c>
      <c r="D11" s="7" t="s">
        <v>37</v>
      </c>
      <c r="E11" s="7">
        <v>11025</v>
      </c>
      <c r="F11" s="7">
        <f t="shared" si="0"/>
        <v>375</v>
      </c>
      <c r="G11" s="7">
        <v>11400</v>
      </c>
      <c r="H11" s="99"/>
      <c r="I11" s="95"/>
      <c r="J11" s="95"/>
      <c r="K11" s="95"/>
      <c r="L11" s="95"/>
      <c r="M11" s="7"/>
    </row>
    <row r="12" spans="1:13" ht="39.950000000000003" customHeight="1" x14ac:dyDescent="0.15">
      <c r="A12" s="7" t="s">
        <v>635</v>
      </c>
      <c r="B12" s="21" t="s">
        <v>642</v>
      </c>
      <c r="C12" s="7" t="s">
        <v>335</v>
      </c>
      <c r="D12" s="73" t="s">
        <v>33</v>
      </c>
      <c r="E12" s="7">
        <v>10673</v>
      </c>
      <c r="F12" s="7">
        <f t="shared" si="0"/>
        <v>327</v>
      </c>
      <c r="G12" s="7">
        <v>11000</v>
      </c>
      <c r="H12" s="99"/>
      <c r="I12" s="95"/>
      <c r="J12" s="95"/>
      <c r="K12" s="95"/>
      <c r="L12" s="95"/>
      <c r="M12" s="7"/>
    </row>
    <row r="13" spans="1:13" ht="39.950000000000003" customHeight="1" x14ac:dyDescent="0.15">
      <c r="A13" s="7" t="s">
        <v>635</v>
      </c>
      <c r="B13" s="21" t="s">
        <v>643</v>
      </c>
      <c r="C13" s="7" t="s">
        <v>335</v>
      </c>
      <c r="D13" s="7" t="s">
        <v>33</v>
      </c>
      <c r="E13" s="7">
        <v>856</v>
      </c>
      <c r="F13" s="7">
        <f t="shared" si="0"/>
        <v>244</v>
      </c>
      <c r="G13" s="7">
        <v>1100</v>
      </c>
      <c r="H13" s="99"/>
      <c r="I13" s="95"/>
      <c r="J13" s="95"/>
      <c r="K13" s="95"/>
      <c r="L13" s="95"/>
      <c r="M13" s="7"/>
    </row>
    <row r="14" spans="1:13" ht="39.950000000000003" customHeight="1" x14ac:dyDescent="0.15">
      <c r="A14" s="7" t="s">
        <v>635</v>
      </c>
      <c r="B14" s="21" t="s">
        <v>643</v>
      </c>
      <c r="C14" s="7" t="s">
        <v>335</v>
      </c>
      <c r="D14" s="7" t="s">
        <v>171</v>
      </c>
      <c r="E14" s="7">
        <v>1882</v>
      </c>
      <c r="F14" s="7">
        <f t="shared" si="0"/>
        <v>418</v>
      </c>
      <c r="G14" s="7">
        <v>2300</v>
      </c>
      <c r="H14" s="99"/>
      <c r="I14" s="95"/>
      <c r="J14" s="95"/>
      <c r="K14" s="95"/>
      <c r="L14" s="95"/>
      <c r="M14" s="7"/>
    </row>
    <row r="15" spans="1:13" ht="39.950000000000003" customHeight="1" x14ac:dyDescent="0.15">
      <c r="A15" s="7" t="s">
        <v>635</v>
      </c>
      <c r="B15" s="21" t="s">
        <v>643</v>
      </c>
      <c r="C15" s="7" t="s">
        <v>335</v>
      </c>
      <c r="D15" s="7" t="s">
        <v>173</v>
      </c>
      <c r="E15" s="7">
        <v>10328</v>
      </c>
      <c r="F15" s="7">
        <f t="shared" si="0"/>
        <v>672</v>
      </c>
      <c r="G15" s="7">
        <v>11000</v>
      </c>
      <c r="H15" s="99"/>
      <c r="I15" s="95"/>
      <c r="J15" s="95"/>
      <c r="K15" s="95"/>
      <c r="L15" s="95"/>
      <c r="M15" s="7"/>
    </row>
    <row r="16" spans="1:13" ht="39.950000000000003" customHeight="1" x14ac:dyDescent="0.15">
      <c r="A16" s="7" t="s">
        <v>635</v>
      </c>
      <c r="B16" s="21" t="s">
        <v>643</v>
      </c>
      <c r="C16" s="7" t="s">
        <v>335</v>
      </c>
      <c r="D16" s="7" t="s">
        <v>174</v>
      </c>
      <c r="E16" s="7">
        <v>14704</v>
      </c>
      <c r="F16" s="7">
        <f t="shared" si="0"/>
        <v>296</v>
      </c>
      <c r="G16" s="7">
        <v>15000</v>
      </c>
      <c r="H16" s="99"/>
      <c r="I16" s="95"/>
      <c r="J16" s="95"/>
      <c r="K16" s="95"/>
      <c r="L16" s="95"/>
      <c r="M16" s="7"/>
    </row>
    <row r="17" spans="1:13" ht="39.950000000000003" customHeight="1" x14ac:dyDescent="0.15">
      <c r="A17" s="7" t="s">
        <v>635</v>
      </c>
      <c r="B17" s="21" t="s">
        <v>643</v>
      </c>
      <c r="C17" s="7" t="s">
        <v>335</v>
      </c>
      <c r="D17" s="7" t="s">
        <v>175</v>
      </c>
      <c r="E17" s="7">
        <v>13698</v>
      </c>
      <c r="F17" s="7">
        <f t="shared" si="0"/>
        <v>302</v>
      </c>
      <c r="G17" s="7">
        <v>14000</v>
      </c>
      <c r="H17" s="99"/>
      <c r="I17" s="95"/>
      <c r="J17" s="95"/>
      <c r="K17" s="95"/>
      <c r="L17" s="95"/>
      <c r="M17" s="7"/>
    </row>
    <row r="18" spans="1:13" ht="39.950000000000003" customHeight="1" x14ac:dyDescent="0.15">
      <c r="A18" s="7" t="s">
        <v>635</v>
      </c>
      <c r="B18" s="21" t="s">
        <v>643</v>
      </c>
      <c r="C18" s="7" t="s">
        <v>335</v>
      </c>
      <c r="D18" s="7" t="s">
        <v>176</v>
      </c>
      <c r="E18" s="7">
        <v>10144</v>
      </c>
      <c r="F18" s="7">
        <f t="shared" si="0"/>
        <v>356</v>
      </c>
      <c r="G18" s="7">
        <v>10500</v>
      </c>
      <c r="H18" s="99"/>
      <c r="I18" s="95"/>
      <c r="J18" s="95"/>
      <c r="K18" s="95"/>
      <c r="L18" s="95"/>
      <c r="M18" s="7"/>
    </row>
    <row r="19" spans="1:13" ht="39.950000000000003" customHeight="1" x14ac:dyDescent="0.15">
      <c r="A19" s="7" t="s">
        <v>635</v>
      </c>
      <c r="B19" s="21" t="s">
        <v>643</v>
      </c>
      <c r="C19" s="7" t="s">
        <v>335</v>
      </c>
      <c r="D19" s="7" t="s">
        <v>178</v>
      </c>
      <c r="E19" s="7">
        <v>7510</v>
      </c>
      <c r="F19" s="7">
        <f t="shared" si="0"/>
        <v>490</v>
      </c>
      <c r="G19" s="7">
        <v>8000</v>
      </c>
      <c r="H19" s="99"/>
      <c r="I19" s="95"/>
      <c r="J19" s="95"/>
      <c r="K19" s="95"/>
      <c r="L19" s="95"/>
      <c r="M19" s="7"/>
    </row>
    <row r="20" spans="1:13" ht="39.950000000000003" customHeight="1" x14ac:dyDescent="0.15">
      <c r="A20" s="7" t="s">
        <v>635</v>
      </c>
      <c r="B20" s="21" t="s">
        <v>643</v>
      </c>
      <c r="C20" s="7" t="s">
        <v>335</v>
      </c>
      <c r="D20" s="7" t="s">
        <v>179</v>
      </c>
      <c r="E20" s="7">
        <v>6560</v>
      </c>
      <c r="F20" s="7">
        <f t="shared" si="0"/>
        <v>440</v>
      </c>
      <c r="G20" s="7">
        <v>7000</v>
      </c>
      <c r="H20" s="99"/>
      <c r="I20" s="95"/>
      <c r="J20" s="95"/>
      <c r="K20" s="95"/>
      <c r="L20" s="95"/>
      <c r="M20" s="7"/>
    </row>
    <row r="21" spans="1:13" x14ac:dyDescent="0.15">
      <c r="A21" s="7" t="s">
        <v>635</v>
      </c>
      <c r="B21" s="22" t="s">
        <v>416</v>
      </c>
      <c r="C21" s="7" t="s">
        <v>30</v>
      </c>
      <c r="D21" s="7" t="s">
        <v>173</v>
      </c>
      <c r="E21" s="7">
        <v>2562</v>
      </c>
      <c r="F21" s="7">
        <f t="shared" si="0"/>
        <v>438</v>
      </c>
      <c r="G21" s="7">
        <v>3000</v>
      </c>
      <c r="H21" s="99"/>
      <c r="I21" s="95"/>
      <c r="J21" s="95"/>
      <c r="K21" s="95"/>
      <c r="L21" s="95"/>
      <c r="M21" s="7"/>
    </row>
    <row r="22" spans="1:13" x14ac:dyDescent="0.15">
      <c r="A22" s="7" t="s">
        <v>635</v>
      </c>
      <c r="B22" s="22" t="s">
        <v>416</v>
      </c>
      <c r="C22" s="7" t="s">
        <v>30</v>
      </c>
      <c r="D22" s="7" t="s">
        <v>174</v>
      </c>
      <c r="E22" s="7">
        <v>4348</v>
      </c>
      <c r="F22" s="7">
        <f t="shared" si="0"/>
        <v>352</v>
      </c>
      <c r="G22" s="7">
        <v>4700</v>
      </c>
      <c r="H22" s="99"/>
      <c r="I22" s="95"/>
      <c r="J22" s="95"/>
      <c r="K22" s="95"/>
      <c r="L22" s="95"/>
      <c r="M22" s="7"/>
    </row>
    <row r="23" spans="1:13" x14ac:dyDescent="0.15">
      <c r="A23" s="7" t="s">
        <v>635</v>
      </c>
      <c r="B23" s="22" t="s">
        <v>416</v>
      </c>
      <c r="C23" s="7" t="s">
        <v>30</v>
      </c>
      <c r="D23" s="7" t="s">
        <v>175</v>
      </c>
      <c r="E23" s="7">
        <v>5114</v>
      </c>
      <c r="F23" s="7">
        <f t="shared" si="0"/>
        <v>386</v>
      </c>
      <c r="G23" s="7">
        <v>5500</v>
      </c>
      <c r="H23" s="99"/>
      <c r="I23" s="95"/>
      <c r="J23" s="95"/>
      <c r="K23" s="95"/>
      <c r="L23" s="95"/>
      <c r="M23" s="7"/>
    </row>
    <row r="24" spans="1:13" x14ac:dyDescent="0.15">
      <c r="A24" s="7" t="s">
        <v>635</v>
      </c>
      <c r="B24" s="22" t="s">
        <v>416</v>
      </c>
      <c r="C24" s="7" t="s">
        <v>30</v>
      </c>
      <c r="D24" s="7" t="s">
        <v>176</v>
      </c>
      <c r="E24" s="7">
        <v>5114</v>
      </c>
      <c r="F24" s="7">
        <f t="shared" si="0"/>
        <v>386</v>
      </c>
      <c r="G24" s="7">
        <v>5500</v>
      </c>
      <c r="H24" s="100"/>
      <c r="I24" s="96"/>
      <c r="J24" s="96"/>
      <c r="K24" s="96"/>
      <c r="L24" s="96"/>
      <c r="M24" s="7"/>
    </row>
    <row r="26" spans="1:13" ht="26.25" x14ac:dyDescent="0.15">
      <c r="A26" s="103" t="s">
        <v>0</v>
      </c>
      <c r="B26" s="104"/>
      <c r="C26" s="105"/>
      <c r="D26" s="105"/>
      <c r="E26" s="105"/>
      <c r="F26" s="105"/>
      <c r="G26" s="105"/>
      <c r="H26" s="103"/>
      <c r="I26" s="105"/>
      <c r="J26" s="105"/>
      <c r="K26" s="105"/>
      <c r="L26" s="105"/>
      <c r="M26" s="1"/>
    </row>
    <row r="27" spans="1:13" ht="26.25" x14ac:dyDescent="0.15">
      <c r="A27" s="103" t="s">
        <v>1</v>
      </c>
      <c r="B27" s="104"/>
      <c r="C27" s="105"/>
      <c r="D27" s="105"/>
      <c r="E27" s="105"/>
      <c r="F27" s="105"/>
      <c r="G27" s="105"/>
      <c r="H27" s="103"/>
      <c r="I27" s="105"/>
      <c r="J27" s="105"/>
      <c r="K27" s="105"/>
      <c r="L27" s="105"/>
      <c r="M27" s="1"/>
    </row>
    <row r="28" spans="1:13" ht="15" x14ac:dyDescent="0.15">
      <c r="A28" s="106" t="s">
        <v>2</v>
      </c>
      <c r="B28" s="107"/>
      <c r="C28" s="106"/>
      <c r="D28" s="106"/>
      <c r="E28" s="108">
        <v>45783</v>
      </c>
      <c r="F28" s="108"/>
      <c r="G28" s="108"/>
      <c r="H28" s="108"/>
      <c r="I28" s="108"/>
      <c r="J28" s="108"/>
      <c r="K28" s="108"/>
      <c r="L28" s="108"/>
      <c r="M28" s="1"/>
    </row>
    <row r="29" spans="1:13" x14ac:dyDescent="0.15">
      <c r="A29" s="109" t="s">
        <v>3</v>
      </c>
      <c r="B29" s="110"/>
      <c r="C29" s="111"/>
      <c r="D29" s="111"/>
      <c r="E29" s="112"/>
      <c r="F29" s="112"/>
      <c r="G29" s="112"/>
      <c r="H29" s="112"/>
      <c r="I29" s="112"/>
      <c r="J29" s="112"/>
      <c r="K29" s="112"/>
      <c r="L29" s="112"/>
      <c r="M29" s="112"/>
    </row>
    <row r="30" spans="1:13" x14ac:dyDescent="0.15">
      <c r="A30" s="111"/>
      <c r="B30" s="110"/>
      <c r="C30" s="111"/>
      <c r="D30" s="111"/>
      <c r="E30" s="112"/>
      <c r="F30" s="112"/>
      <c r="G30" s="112"/>
      <c r="H30" s="112"/>
      <c r="I30" s="112"/>
      <c r="J30" s="112"/>
      <c r="K30" s="112"/>
      <c r="L30" s="112"/>
      <c r="M30" s="112"/>
    </row>
    <row r="31" spans="1:13" ht="15" x14ac:dyDescent="0.15">
      <c r="A31" s="1"/>
      <c r="B31" s="4"/>
      <c r="C31" s="1"/>
      <c r="D31" s="1"/>
      <c r="E31" s="5"/>
      <c r="F31" s="6"/>
      <c r="G31" s="5"/>
      <c r="H31" s="5"/>
      <c r="I31" s="5"/>
      <c r="J31" s="5"/>
      <c r="K31" s="5"/>
      <c r="L31" s="5"/>
      <c r="M31" s="7"/>
    </row>
    <row r="32" spans="1:13" ht="38.25" x14ac:dyDescent="0.15">
      <c r="A32" s="8" t="s">
        <v>4</v>
      </c>
      <c r="B32" s="9" t="s">
        <v>5</v>
      </c>
      <c r="C32" s="9" t="s">
        <v>6</v>
      </c>
      <c r="D32" s="10" t="s">
        <v>7</v>
      </c>
      <c r="E32" s="11" t="s">
        <v>8</v>
      </c>
      <c r="F32" s="11" t="s">
        <v>9</v>
      </c>
      <c r="G32" s="11" t="s">
        <v>10</v>
      </c>
      <c r="H32" s="10" t="s">
        <v>11</v>
      </c>
      <c r="I32" s="12" t="s">
        <v>12</v>
      </c>
      <c r="J32" s="12" t="s">
        <v>13</v>
      </c>
      <c r="K32" s="12" t="s">
        <v>14</v>
      </c>
      <c r="L32" s="12" t="s">
        <v>15</v>
      </c>
      <c r="M32" s="12" t="s">
        <v>16</v>
      </c>
    </row>
    <row r="33" spans="1:13" ht="24.75" x14ac:dyDescent="0.15">
      <c r="A33" s="13" t="s">
        <v>17</v>
      </c>
      <c r="B33" s="14" t="s">
        <v>18</v>
      </c>
      <c r="C33" s="14" t="s">
        <v>19</v>
      </c>
      <c r="D33" s="15" t="s">
        <v>20</v>
      </c>
      <c r="E33" s="16" t="s">
        <v>21</v>
      </c>
      <c r="F33" s="17" t="s">
        <v>22</v>
      </c>
      <c r="G33" s="17" t="s">
        <v>23</v>
      </c>
      <c r="H33" s="18" t="s">
        <v>46</v>
      </c>
      <c r="I33" s="19" t="s">
        <v>25</v>
      </c>
      <c r="J33" s="19" t="s">
        <v>26</v>
      </c>
      <c r="K33" s="19" t="s">
        <v>27</v>
      </c>
      <c r="L33" s="19" t="s">
        <v>28</v>
      </c>
      <c r="M33" s="20" t="s">
        <v>29</v>
      </c>
    </row>
    <row r="34" spans="1:13" x14ac:dyDescent="0.15">
      <c r="A34" s="7" t="s">
        <v>635</v>
      </c>
      <c r="B34" s="22" t="s">
        <v>416</v>
      </c>
      <c r="C34" s="7" t="s">
        <v>30</v>
      </c>
      <c r="D34" s="7" t="s">
        <v>178</v>
      </c>
      <c r="E34" s="7">
        <v>4604</v>
      </c>
      <c r="F34" s="7">
        <f t="shared" ref="F34:F47" si="1">G34-E34</f>
        <v>396</v>
      </c>
      <c r="G34" s="7">
        <v>5000</v>
      </c>
      <c r="H34" s="98" t="s">
        <v>32</v>
      </c>
      <c r="I34" s="94">
        <v>7.8</v>
      </c>
      <c r="J34" s="94">
        <v>8.6</v>
      </c>
      <c r="K34" s="94" t="s">
        <v>261</v>
      </c>
      <c r="L34" s="94">
        <f>0.35*0.25*0.17</f>
        <v>1.4874999999999999E-2</v>
      </c>
      <c r="M34" s="7"/>
    </row>
    <row r="35" spans="1:13" x14ac:dyDescent="0.15">
      <c r="A35" s="7" t="s">
        <v>635</v>
      </c>
      <c r="B35" s="22" t="s">
        <v>416</v>
      </c>
      <c r="C35" s="7" t="s">
        <v>30</v>
      </c>
      <c r="D35" s="7" t="s">
        <v>179</v>
      </c>
      <c r="E35" s="7">
        <v>3838</v>
      </c>
      <c r="F35" s="7">
        <f t="shared" si="1"/>
        <v>362</v>
      </c>
      <c r="G35" s="7">
        <v>4200</v>
      </c>
      <c r="H35" s="99"/>
      <c r="I35" s="95"/>
      <c r="J35" s="95"/>
      <c r="K35" s="95"/>
      <c r="L35" s="95"/>
      <c r="M35" s="7"/>
    </row>
    <row r="36" spans="1:13" x14ac:dyDescent="0.15">
      <c r="A36" s="7" t="s">
        <v>635</v>
      </c>
      <c r="B36" s="7" t="s">
        <v>421</v>
      </c>
      <c r="C36" s="7" t="s">
        <v>30</v>
      </c>
      <c r="D36" s="7" t="s">
        <v>422</v>
      </c>
      <c r="E36" s="7">
        <v>3700</v>
      </c>
      <c r="F36" s="7">
        <f t="shared" si="1"/>
        <v>300</v>
      </c>
      <c r="G36" s="7">
        <v>4000</v>
      </c>
      <c r="H36" s="99"/>
      <c r="I36" s="95"/>
      <c r="J36" s="95"/>
      <c r="K36" s="95"/>
      <c r="L36" s="95"/>
      <c r="M36" s="7"/>
    </row>
    <row r="37" spans="1:13" x14ac:dyDescent="0.15">
      <c r="A37" s="7" t="s">
        <v>635</v>
      </c>
      <c r="B37" s="7" t="s">
        <v>421</v>
      </c>
      <c r="C37" s="7" t="s">
        <v>30</v>
      </c>
      <c r="D37" s="7" t="s">
        <v>424</v>
      </c>
      <c r="E37" s="7">
        <v>7610</v>
      </c>
      <c r="F37" s="7">
        <f t="shared" si="1"/>
        <v>390</v>
      </c>
      <c r="G37" s="7">
        <v>8000</v>
      </c>
      <c r="H37" s="99"/>
      <c r="I37" s="95"/>
      <c r="J37" s="95"/>
      <c r="K37" s="95"/>
      <c r="L37" s="95"/>
      <c r="M37" s="7"/>
    </row>
    <row r="38" spans="1:13" x14ac:dyDescent="0.15">
      <c r="A38" s="7" t="s">
        <v>635</v>
      </c>
      <c r="B38" s="7" t="s">
        <v>421</v>
      </c>
      <c r="C38" s="7" t="s">
        <v>30</v>
      </c>
      <c r="D38" s="7" t="s">
        <v>425</v>
      </c>
      <c r="E38" s="7">
        <v>6920</v>
      </c>
      <c r="F38" s="7">
        <f t="shared" si="1"/>
        <v>280</v>
      </c>
      <c r="G38" s="7">
        <v>7200</v>
      </c>
      <c r="H38" s="99"/>
      <c r="I38" s="95"/>
      <c r="J38" s="95"/>
      <c r="K38" s="95"/>
      <c r="L38" s="95"/>
      <c r="M38" s="7"/>
    </row>
    <row r="39" spans="1:13" x14ac:dyDescent="0.15">
      <c r="A39" s="7" t="s">
        <v>635</v>
      </c>
      <c r="B39" s="7" t="s">
        <v>421</v>
      </c>
      <c r="C39" s="7" t="s">
        <v>30</v>
      </c>
      <c r="D39" s="7" t="s">
        <v>426</v>
      </c>
      <c r="E39" s="7">
        <v>4850</v>
      </c>
      <c r="F39" s="7">
        <f t="shared" si="1"/>
        <v>250</v>
      </c>
      <c r="G39" s="7">
        <v>5100</v>
      </c>
      <c r="H39" s="99"/>
      <c r="I39" s="95"/>
      <c r="J39" s="95"/>
      <c r="K39" s="95"/>
      <c r="L39" s="95"/>
      <c r="M39" s="7"/>
    </row>
    <row r="40" spans="1:13" x14ac:dyDescent="0.15">
      <c r="A40" s="7" t="s">
        <v>635</v>
      </c>
      <c r="B40" s="7" t="s">
        <v>427</v>
      </c>
      <c r="C40" s="7" t="s">
        <v>30</v>
      </c>
      <c r="D40" s="7" t="s">
        <v>422</v>
      </c>
      <c r="E40" s="7">
        <v>12069</v>
      </c>
      <c r="F40" s="7">
        <f t="shared" si="1"/>
        <v>431</v>
      </c>
      <c r="G40" s="7">
        <v>12500</v>
      </c>
      <c r="H40" s="99"/>
      <c r="I40" s="95"/>
      <c r="J40" s="95"/>
      <c r="K40" s="95"/>
      <c r="L40" s="95"/>
      <c r="M40" s="7"/>
    </row>
    <row r="41" spans="1:13" x14ac:dyDescent="0.15">
      <c r="A41" s="7" t="s">
        <v>635</v>
      </c>
      <c r="B41" s="7" t="s">
        <v>427</v>
      </c>
      <c r="C41" s="7" t="s">
        <v>30</v>
      </c>
      <c r="D41" s="7" t="s">
        <v>424</v>
      </c>
      <c r="E41" s="7">
        <v>24872</v>
      </c>
      <c r="F41" s="7">
        <f t="shared" si="1"/>
        <v>328</v>
      </c>
      <c r="G41" s="7">
        <v>25200</v>
      </c>
      <c r="H41" s="99"/>
      <c r="I41" s="95"/>
      <c r="J41" s="95"/>
      <c r="K41" s="95"/>
      <c r="L41" s="95"/>
      <c r="M41" s="7"/>
    </row>
    <row r="42" spans="1:13" x14ac:dyDescent="0.15">
      <c r="A42" s="7" t="s">
        <v>635</v>
      </c>
      <c r="B42" s="7" t="s">
        <v>427</v>
      </c>
      <c r="C42" s="7" t="s">
        <v>30</v>
      </c>
      <c r="D42" s="7" t="s">
        <v>425</v>
      </c>
      <c r="E42" s="7">
        <v>22612</v>
      </c>
      <c r="F42" s="7">
        <f t="shared" si="1"/>
        <v>388</v>
      </c>
      <c r="G42" s="7">
        <v>23000</v>
      </c>
      <c r="H42" s="99"/>
      <c r="I42" s="95"/>
      <c r="J42" s="95"/>
      <c r="K42" s="95"/>
      <c r="L42" s="95"/>
      <c r="M42" s="7"/>
    </row>
    <row r="43" spans="1:13" x14ac:dyDescent="0.15">
      <c r="A43" s="7" t="s">
        <v>635</v>
      </c>
      <c r="B43" s="7" t="s">
        <v>427</v>
      </c>
      <c r="C43" s="7" t="s">
        <v>30</v>
      </c>
      <c r="D43" s="7" t="s">
        <v>426</v>
      </c>
      <c r="E43" s="7">
        <v>15834</v>
      </c>
      <c r="F43" s="7">
        <f t="shared" si="1"/>
        <v>366</v>
      </c>
      <c r="G43" s="7">
        <v>16200</v>
      </c>
      <c r="H43" s="99"/>
      <c r="I43" s="95"/>
      <c r="J43" s="95"/>
      <c r="K43" s="95"/>
      <c r="L43" s="95"/>
      <c r="M43" s="7"/>
    </row>
    <row r="44" spans="1:13" x14ac:dyDescent="0.15">
      <c r="A44" s="7" t="s">
        <v>635</v>
      </c>
      <c r="B44" s="7" t="s">
        <v>429</v>
      </c>
      <c r="C44" s="7" t="s">
        <v>30</v>
      </c>
      <c r="D44" s="7" t="s">
        <v>422</v>
      </c>
      <c r="E44" s="7">
        <v>2180</v>
      </c>
      <c r="F44" s="7">
        <f t="shared" si="1"/>
        <v>320</v>
      </c>
      <c r="G44" s="7">
        <v>2500</v>
      </c>
      <c r="H44" s="99"/>
      <c r="I44" s="95"/>
      <c r="J44" s="95"/>
      <c r="K44" s="95"/>
      <c r="L44" s="95"/>
      <c r="M44" s="7"/>
    </row>
    <row r="45" spans="1:13" x14ac:dyDescent="0.15">
      <c r="A45" s="7" t="s">
        <v>635</v>
      </c>
      <c r="B45" s="7" t="s">
        <v>429</v>
      </c>
      <c r="C45" s="7" t="s">
        <v>30</v>
      </c>
      <c r="D45" s="7" t="s">
        <v>424</v>
      </c>
      <c r="E45" s="7">
        <v>4476</v>
      </c>
      <c r="F45" s="7">
        <f t="shared" si="1"/>
        <v>324</v>
      </c>
      <c r="G45" s="7">
        <v>4800</v>
      </c>
      <c r="H45" s="99"/>
      <c r="I45" s="95"/>
      <c r="J45" s="95"/>
      <c r="K45" s="95"/>
      <c r="L45" s="95"/>
      <c r="M45" s="7"/>
    </row>
    <row r="46" spans="1:13" x14ac:dyDescent="0.15">
      <c r="A46" s="7" t="s">
        <v>635</v>
      </c>
      <c r="B46" s="7" t="s">
        <v>429</v>
      </c>
      <c r="C46" s="7" t="s">
        <v>30</v>
      </c>
      <c r="D46" s="7" t="s">
        <v>425</v>
      </c>
      <c r="E46" s="7">
        <v>4070</v>
      </c>
      <c r="F46" s="7">
        <f t="shared" si="1"/>
        <v>230</v>
      </c>
      <c r="G46" s="7">
        <v>4300</v>
      </c>
      <c r="H46" s="99"/>
      <c r="I46" s="95"/>
      <c r="J46" s="95"/>
      <c r="K46" s="95"/>
      <c r="L46" s="95"/>
      <c r="M46" s="7"/>
    </row>
    <row r="47" spans="1:13" x14ac:dyDescent="0.15">
      <c r="A47" s="7" t="s">
        <v>635</v>
      </c>
      <c r="B47" s="7" t="s">
        <v>429</v>
      </c>
      <c r="C47" s="7" t="s">
        <v>30</v>
      </c>
      <c r="D47" s="7" t="s">
        <v>426</v>
      </c>
      <c r="E47" s="7">
        <v>2855</v>
      </c>
      <c r="F47" s="7">
        <f t="shared" si="1"/>
        <v>345</v>
      </c>
      <c r="G47" s="7">
        <v>3200</v>
      </c>
      <c r="H47" s="100"/>
      <c r="I47" s="96"/>
      <c r="J47" s="96"/>
      <c r="K47" s="96"/>
      <c r="L47" s="96"/>
      <c r="M47" s="7"/>
    </row>
  </sheetData>
  <mergeCells count="22">
    <mergeCell ref="A1:L1"/>
    <mergeCell ref="A2:L2"/>
    <mergeCell ref="A3:D3"/>
    <mergeCell ref="E3:L3"/>
    <mergeCell ref="A26:L26"/>
    <mergeCell ref="A4:D5"/>
    <mergeCell ref="E4:M5"/>
    <mergeCell ref="A27:L27"/>
    <mergeCell ref="A28:D28"/>
    <mergeCell ref="E28:L28"/>
    <mergeCell ref="H9:H24"/>
    <mergeCell ref="H34:H47"/>
    <mergeCell ref="I9:I24"/>
    <mergeCell ref="I34:I47"/>
    <mergeCell ref="J9:J24"/>
    <mergeCell ref="J34:J47"/>
    <mergeCell ref="K9:K24"/>
    <mergeCell ref="K34:K47"/>
    <mergeCell ref="L9:L24"/>
    <mergeCell ref="L34:L47"/>
    <mergeCell ref="A29:D30"/>
    <mergeCell ref="E29:M30"/>
  </mergeCells>
  <phoneticPr fontId="29" type="noConversion"/>
  <pageMargins left="0.39305555555555599" right="0.39305555555555599" top="1.52777777777778E-2" bottom="1.52777777777778E-2" header="0.5" footer="0.5"/>
  <pageSetup paperSize="9" scale="97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 tint="-0.249977111117893"/>
  </sheetPr>
  <dimension ref="A1:L61"/>
  <sheetViews>
    <sheetView topLeftCell="A46" workbookViewId="0">
      <selection activeCell="H80" sqref="H80"/>
    </sheetView>
  </sheetViews>
  <sheetFormatPr defaultColWidth="9" defaultRowHeight="13.5" x14ac:dyDescent="0.15"/>
  <cols>
    <col min="1" max="1" width="11.5" customWidth="1"/>
    <col min="2" max="2" width="16" customWidth="1"/>
    <col min="12" max="12" width="16.625" customWidth="1"/>
  </cols>
  <sheetData>
    <row r="1" spans="1:12" ht="26.25" x14ac:dyDescent="0.15">
      <c r="A1" s="84" t="s">
        <v>1</v>
      </c>
      <c r="B1" s="85"/>
      <c r="C1" s="85"/>
      <c r="D1" s="85"/>
      <c r="E1" s="85"/>
      <c r="F1" s="85"/>
      <c r="G1" s="86"/>
      <c r="H1" s="85"/>
      <c r="I1" s="85"/>
      <c r="J1" s="85"/>
      <c r="K1" s="85"/>
      <c r="L1" s="41"/>
    </row>
    <row r="2" spans="1:12" ht="15" x14ac:dyDescent="0.15">
      <c r="A2" s="87" t="s">
        <v>2</v>
      </c>
      <c r="B2" s="87"/>
      <c r="C2" s="87"/>
      <c r="D2" s="88">
        <v>45643</v>
      </c>
      <c r="E2" s="88"/>
      <c r="F2" s="88"/>
      <c r="G2" s="89"/>
      <c r="H2" s="88"/>
      <c r="I2" s="88"/>
      <c r="J2" s="88"/>
      <c r="K2" s="88"/>
      <c r="L2" s="41"/>
    </row>
    <row r="3" spans="1:12" x14ac:dyDescent="0.15">
      <c r="A3" s="80" t="s">
        <v>3</v>
      </c>
      <c r="B3" s="81"/>
      <c r="C3" s="81"/>
      <c r="D3" s="82"/>
      <c r="E3" s="83"/>
      <c r="F3" s="83"/>
      <c r="G3" s="83"/>
      <c r="H3" s="83"/>
      <c r="I3" s="83"/>
      <c r="J3" s="83"/>
      <c r="K3" s="83"/>
      <c r="L3" s="83"/>
    </row>
    <row r="4" spans="1:12" x14ac:dyDescent="0.15">
      <c r="A4" s="81"/>
      <c r="B4" s="81"/>
      <c r="C4" s="81"/>
      <c r="D4" s="82"/>
      <c r="E4" s="83"/>
      <c r="F4" s="83"/>
      <c r="G4" s="83"/>
      <c r="H4" s="83"/>
      <c r="I4" s="83"/>
      <c r="J4" s="83"/>
      <c r="K4" s="83"/>
      <c r="L4" s="83"/>
    </row>
    <row r="5" spans="1:12" ht="25.5" x14ac:dyDescent="0.15">
      <c r="A5" s="8" t="s">
        <v>4</v>
      </c>
      <c r="B5" s="9" t="s">
        <v>5</v>
      </c>
      <c r="C5" s="10" t="s">
        <v>6</v>
      </c>
      <c r="D5" s="11" t="s">
        <v>8</v>
      </c>
      <c r="E5" s="11" t="s">
        <v>9</v>
      </c>
      <c r="F5" s="11" t="s">
        <v>10</v>
      </c>
      <c r="G5" s="10" t="s">
        <v>11</v>
      </c>
      <c r="H5" s="12" t="s">
        <v>12</v>
      </c>
      <c r="I5" s="12" t="s">
        <v>13</v>
      </c>
      <c r="J5" s="12" t="s">
        <v>114</v>
      </c>
      <c r="K5" s="12" t="s">
        <v>15</v>
      </c>
      <c r="L5" s="12" t="s">
        <v>16</v>
      </c>
    </row>
    <row r="6" spans="1:12" ht="24.75" x14ac:dyDescent="0.15">
      <c r="A6" s="42" t="s">
        <v>17</v>
      </c>
      <c r="B6" s="43" t="s">
        <v>18</v>
      </c>
      <c r="C6" s="44" t="s">
        <v>19</v>
      </c>
      <c r="D6" s="45" t="s">
        <v>21</v>
      </c>
      <c r="E6" s="46" t="s">
        <v>22</v>
      </c>
      <c r="F6" s="46" t="s">
        <v>23</v>
      </c>
      <c r="G6" s="47" t="s">
        <v>46</v>
      </c>
      <c r="H6" s="48" t="s">
        <v>25</v>
      </c>
      <c r="I6" s="48" t="s">
        <v>26</v>
      </c>
      <c r="J6" s="48" t="s">
        <v>27</v>
      </c>
      <c r="K6" s="48" t="s">
        <v>28</v>
      </c>
      <c r="L6" s="49" t="s">
        <v>29</v>
      </c>
    </row>
    <row r="7" spans="1:12" ht="54" x14ac:dyDescent="0.15">
      <c r="A7" s="7" t="s">
        <v>181</v>
      </c>
      <c r="B7" s="7" t="s">
        <v>103</v>
      </c>
      <c r="C7" s="7" t="s">
        <v>182</v>
      </c>
      <c r="D7" s="7">
        <v>6300</v>
      </c>
      <c r="E7" s="7"/>
      <c r="F7" s="7">
        <f>D7+E7</f>
        <v>6300</v>
      </c>
      <c r="G7" s="51" t="s">
        <v>39</v>
      </c>
      <c r="H7" s="7">
        <v>21</v>
      </c>
      <c r="I7" s="7">
        <v>22</v>
      </c>
      <c r="J7" s="7" t="s">
        <v>48</v>
      </c>
      <c r="K7" s="7">
        <v>3.9E-2</v>
      </c>
      <c r="L7" s="22" t="s">
        <v>183</v>
      </c>
    </row>
    <row r="8" spans="1:12" x14ac:dyDescent="0.15">
      <c r="D8" s="7">
        <v>6300</v>
      </c>
      <c r="E8" s="7"/>
      <c r="F8" s="7">
        <f t="shared" ref="F8:F13" si="0">D8+E8</f>
        <v>6300</v>
      </c>
      <c r="G8" s="7" t="s">
        <v>40</v>
      </c>
      <c r="H8" s="7">
        <v>21</v>
      </c>
      <c r="I8" s="7">
        <v>22</v>
      </c>
      <c r="J8" s="7" t="s">
        <v>48</v>
      </c>
      <c r="K8" s="7">
        <v>3.9E-2</v>
      </c>
      <c r="L8" s="7"/>
    </row>
    <row r="9" spans="1:12" x14ac:dyDescent="0.15">
      <c r="D9" s="7">
        <v>6300</v>
      </c>
      <c r="E9" s="7"/>
      <c r="F9" s="7">
        <f t="shared" si="0"/>
        <v>6300</v>
      </c>
      <c r="G9" s="7" t="s">
        <v>41</v>
      </c>
      <c r="H9" s="7">
        <v>21</v>
      </c>
      <c r="I9" s="7">
        <v>22</v>
      </c>
      <c r="J9" s="7" t="s">
        <v>48</v>
      </c>
      <c r="K9" s="7">
        <v>3.9E-2</v>
      </c>
      <c r="L9" s="7"/>
    </row>
    <row r="10" spans="1:12" x14ac:dyDescent="0.15">
      <c r="D10" s="7">
        <v>6300</v>
      </c>
      <c r="E10" s="7"/>
      <c r="F10" s="7">
        <f t="shared" si="0"/>
        <v>6300</v>
      </c>
      <c r="G10" s="7" t="s">
        <v>42</v>
      </c>
      <c r="H10" s="7">
        <v>21</v>
      </c>
      <c r="I10" s="7">
        <v>22</v>
      </c>
      <c r="J10" s="7" t="s">
        <v>48</v>
      </c>
      <c r="K10" s="7">
        <v>3.9E-2</v>
      </c>
      <c r="L10" s="7"/>
    </row>
    <row r="11" spans="1:12" x14ac:dyDescent="0.15">
      <c r="D11" s="7">
        <v>6300</v>
      </c>
      <c r="E11" s="7"/>
      <c r="F11" s="7">
        <f t="shared" si="0"/>
        <v>6300</v>
      </c>
      <c r="G11" s="7" t="s">
        <v>43</v>
      </c>
      <c r="H11" s="7">
        <v>21</v>
      </c>
      <c r="I11" s="7">
        <v>22</v>
      </c>
      <c r="J11" s="7" t="s">
        <v>48</v>
      </c>
      <c r="K11" s="7">
        <v>3.9E-2</v>
      </c>
      <c r="L11" s="7"/>
    </row>
    <row r="12" spans="1:12" x14ac:dyDescent="0.15">
      <c r="D12" s="7">
        <v>6300</v>
      </c>
      <c r="E12" s="7"/>
      <c r="F12" s="7">
        <f t="shared" si="0"/>
        <v>6300</v>
      </c>
      <c r="G12" s="7" t="s">
        <v>44</v>
      </c>
      <c r="H12" s="7">
        <v>21</v>
      </c>
      <c r="I12" s="7">
        <v>22</v>
      </c>
      <c r="J12" s="7" t="s">
        <v>48</v>
      </c>
      <c r="K12" s="7">
        <v>3.9E-2</v>
      </c>
      <c r="L12" s="7"/>
    </row>
    <row r="13" spans="1:12" x14ac:dyDescent="0.15">
      <c r="D13" s="7">
        <v>2220</v>
      </c>
      <c r="E13" s="7">
        <v>800</v>
      </c>
      <c r="F13" s="7">
        <f t="shared" si="0"/>
        <v>3020</v>
      </c>
      <c r="G13" s="7" t="s">
        <v>45</v>
      </c>
      <c r="H13" s="7">
        <v>10</v>
      </c>
      <c r="I13" s="7">
        <v>11</v>
      </c>
      <c r="J13" s="7" t="s">
        <v>124</v>
      </c>
      <c r="K13" s="7">
        <v>2.5000000000000001E-2</v>
      </c>
      <c r="L13" s="7"/>
    </row>
    <row r="14" spans="1:12" x14ac:dyDescent="0.15">
      <c r="A14" t="s">
        <v>34</v>
      </c>
      <c r="D14">
        <f>SUM(D7:D13)</f>
        <v>40020</v>
      </c>
      <c r="E14">
        <f>SUM(E7:E13)</f>
        <v>800</v>
      </c>
      <c r="F14">
        <f>SUM(F7:F13)</f>
        <v>40820</v>
      </c>
      <c r="G14">
        <v>7</v>
      </c>
      <c r="H14">
        <f>SUM(H7:H13)</f>
        <v>136</v>
      </c>
      <c r="I14">
        <f>SUM(I7:I13)</f>
        <v>143</v>
      </c>
      <c r="K14">
        <f>SUM(K7:K13)</f>
        <v>0.25900000000000001</v>
      </c>
    </row>
    <row r="16" spans="1:12" ht="26.25" x14ac:dyDescent="0.15">
      <c r="A16" s="84" t="s">
        <v>1</v>
      </c>
      <c r="B16" s="85"/>
      <c r="C16" s="85"/>
      <c r="D16" s="85"/>
      <c r="E16" s="85"/>
      <c r="F16" s="85"/>
      <c r="G16" s="86"/>
      <c r="H16" s="85"/>
      <c r="I16" s="85"/>
      <c r="J16" s="85"/>
      <c r="K16" s="85"/>
      <c r="L16" s="41"/>
    </row>
    <row r="17" spans="1:12" ht="15" x14ac:dyDescent="0.15">
      <c r="A17" s="87" t="s">
        <v>2</v>
      </c>
      <c r="B17" s="87"/>
      <c r="C17" s="87"/>
      <c r="D17" s="88">
        <v>45643</v>
      </c>
      <c r="E17" s="88"/>
      <c r="F17" s="88"/>
      <c r="G17" s="89"/>
      <c r="H17" s="88"/>
      <c r="I17" s="88"/>
      <c r="J17" s="88"/>
      <c r="K17" s="88"/>
      <c r="L17" s="41"/>
    </row>
    <row r="18" spans="1:12" x14ac:dyDescent="0.15">
      <c r="A18" s="80" t="s">
        <v>3</v>
      </c>
      <c r="B18" s="81"/>
      <c r="C18" s="81"/>
      <c r="D18" s="82"/>
      <c r="E18" s="83"/>
      <c r="F18" s="83"/>
      <c r="G18" s="83"/>
      <c r="H18" s="83"/>
      <c r="I18" s="83"/>
      <c r="J18" s="83"/>
      <c r="K18" s="83"/>
      <c r="L18" s="83"/>
    </row>
    <row r="19" spans="1:12" x14ac:dyDescent="0.15">
      <c r="A19" s="81"/>
      <c r="B19" s="81"/>
      <c r="C19" s="81"/>
      <c r="D19" s="82"/>
      <c r="E19" s="83"/>
      <c r="F19" s="83"/>
      <c r="G19" s="83"/>
      <c r="H19" s="83"/>
      <c r="I19" s="83"/>
      <c r="J19" s="83"/>
      <c r="K19" s="83"/>
      <c r="L19" s="83"/>
    </row>
    <row r="20" spans="1:12" ht="25.5" x14ac:dyDescent="0.15">
      <c r="A20" s="8" t="s">
        <v>4</v>
      </c>
      <c r="B20" s="9" t="s">
        <v>5</v>
      </c>
      <c r="C20" s="10" t="s">
        <v>6</v>
      </c>
      <c r="D20" s="11" t="s">
        <v>8</v>
      </c>
      <c r="E20" s="11" t="s">
        <v>9</v>
      </c>
      <c r="F20" s="11" t="s">
        <v>10</v>
      </c>
      <c r="G20" s="10" t="s">
        <v>11</v>
      </c>
      <c r="H20" s="12" t="s">
        <v>12</v>
      </c>
      <c r="I20" s="12" t="s">
        <v>13</v>
      </c>
      <c r="J20" s="12" t="s">
        <v>114</v>
      </c>
      <c r="K20" s="12" t="s">
        <v>15</v>
      </c>
      <c r="L20" s="12" t="s">
        <v>16</v>
      </c>
    </row>
    <row r="21" spans="1:12" ht="24.75" x14ac:dyDescent="0.15">
      <c r="A21" s="42" t="s">
        <v>17</v>
      </c>
      <c r="B21" s="43" t="s">
        <v>18</v>
      </c>
      <c r="C21" s="44" t="s">
        <v>19</v>
      </c>
      <c r="D21" s="45" t="s">
        <v>21</v>
      </c>
      <c r="E21" s="46" t="s">
        <v>22</v>
      </c>
      <c r="F21" s="46" t="s">
        <v>23</v>
      </c>
      <c r="G21" s="47" t="s">
        <v>46</v>
      </c>
      <c r="H21" s="48" t="s">
        <v>25</v>
      </c>
      <c r="I21" s="48" t="s">
        <v>26</v>
      </c>
      <c r="J21" s="48" t="s">
        <v>27</v>
      </c>
      <c r="K21" s="48" t="s">
        <v>28</v>
      </c>
      <c r="L21" s="49" t="s">
        <v>29</v>
      </c>
    </row>
    <row r="22" spans="1:12" ht="54" x14ac:dyDescent="0.15">
      <c r="A22" s="7" t="s">
        <v>181</v>
      </c>
      <c r="B22" s="7" t="s">
        <v>103</v>
      </c>
      <c r="C22" s="7" t="s">
        <v>182</v>
      </c>
      <c r="D22" s="7">
        <v>6300</v>
      </c>
      <c r="E22" s="7"/>
      <c r="F22" s="7">
        <f t="shared" ref="F22:F24" si="1">D22+E22</f>
        <v>6300</v>
      </c>
      <c r="G22" s="51" t="s">
        <v>87</v>
      </c>
      <c r="H22" s="7">
        <v>21</v>
      </c>
      <c r="I22" s="7">
        <v>22</v>
      </c>
      <c r="J22" s="7" t="s">
        <v>48</v>
      </c>
      <c r="K22" s="7">
        <v>3.9E-2</v>
      </c>
      <c r="L22" s="22" t="s">
        <v>184</v>
      </c>
    </row>
    <row r="23" spans="1:12" x14ac:dyDescent="0.15">
      <c r="D23" s="7">
        <v>6300</v>
      </c>
      <c r="E23" s="7"/>
      <c r="F23" s="7">
        <f t="shared" si="1"/>
        <v>6300</v>
      </c>
      <c r="G23" s="7" t="s">
        <v>88</v>
      </c>
      <c r="H23" s="7">
        <v>21</v>
      </c>
      <c r="I23" s="7">
        <v>22</v>
      </c>
      <c r="J23" s="7" t="s">
        <v>48</v>
      </c>
      <c r="K23" s="7">
        <v>3.9E-2</v>
      </c>
      <c r="L23" s="7"/>
    </row>
    <row r="24" spans="1:12" x14ac:dyDescent="0.15">
      <c r="D24" s="7">
        <v>5523</v>
      </c>
      <c r="E24" s="7">
        <v>362</v>
      </c>
      <c r="F24" s="7">
        <f t="shared" si="1"/>
        <v>5885</v>
      </c>
      <c r="G24" s="7" t="s">
        <v>89</v>
      </c>
      <c r="H24" s="7">
        <v>20</v>
      </c>
      <c r="I24" s="7">
        <v>21</v>
      </c>
      <c r="J24" s="7" t="s">
        <v>48</v>
      </c>
      <c r="K24" s="7">
        <v>3.9E-2</v>
      </c>
      <c r="L24" s="7"/>
    </row>
    <row r="25" spans="1:12" x14ac:dyDescent="0.15">
      <c r="A25" t="s">
        <v>34</v>
      </c>
      <c r="D25">
        <f>SUM(D22:D24)</f>
        <v>18123</v>
      </c>
      <c r="E25">
        <f>SUM(E22:E24)</f>
        <v>362</v>
      </c>
      <c r="F25">
        <f>SUM(F22:F24)</f>
        <v>18485</v>
      </c>
      <c r="G25">
        <v>3</v>
      </c>
      <c r="H25">
        <f>SUM(H22:H24)</f>
        <v>62</v>
      </c>
      <c r="I25">
        <f>SUM(I22:I24)</f>
        <v>65</v>
      </c>
      <c r="K25">
        <f>SUM(K22:K24)</f>
        <v>0.11700000000000001</v>
      </c>
    </row>
    <row r="27" spans="1:12" ht="26.25" x14ac:dyDescent="0.15">
      <c r="A27" s="84" t="s">
        <v>1</v>
      </c>
      <c r="B27" s="85"/>
      <c r="C27" s="85"/>
      <c r="D27" s="85"/>
      <c r="E27" s="85"/>
      <c r="F27" s="85"/>
      <c r="G27" s="86"/>
      <c r="H27" s="85"/>
      <c r="I27" s="85"/>
      <c r="J27" s="85"/>
      <c r="K27" s="85"/>
      <c r="L27" s="41"/>
    </row>
    <row r="28" spans="1:12" ht="15" x14ac:dyDescent="0.15">
      <c r="A28" s="87" t="s">
        <v>2</v>
      </c>
      <c r="B28" s="87"/>
      <c r="C28" s="87"/>
      <c r="D28" s="88">
        <v>45643</v>
      </c>
      <c r="E28" s="88"/>
      <c r="F28" s="88"/>
      <c r="G28" s="89"/>
      <c r="H28" s="88"/>
      <c r="I28" s="88"/>
      <c r="J28" s="88"/>
      <c r="K28" s="88"/>
      <c r="L28" s="41"/>
    </row>
    <row r="29" spans="1:12" x14ac:dyDescent="0.15">
      <c r="A29" s="80" t="s">
        <v>3</v>
      </c>
      <c r="B29" s="81"/>
      <c r="C29" s="81"/>
      <c r="D29" s="82"/>
      <c r="E29" s="83"/>
      <c r="F29" s="83"/>
      <c r="G29" s="83"/>
      <c r="H29" s="83"/>
      <c r="I29" s="83"/>
      <c r="J29" s="83"/>
      <c r="K29" s="83"/>
      <c r="L29" s="83"/>
    </row>
    <row r="30" spans="1:12" x14ac:dyDescent="0.15">
      <c r="A30" s="81"/>
      <c r="B30" s="81"/>
      <c r="C30" s="81"/>
      <c r="D30" s="82"/>
      <c r="E30" s="83"/>
      <c r="F30" s="83"/>
      <c r="G30" s="83"/>
      <c r="H30" s="83"/>
      <c r="I30" s="83"/>
      <c r="J30" s="83"/>
      <c r="K30" s="83"/>
      <c r="L30" s="83"/>
    </row>
    <row r="31" spans="1:12" ht="24.75" x14ac:dyDescent="0.15">
      <c r="A31" s="42" t="s">
        <v>17</v>
      </c>
      <c r="B31" s="43" t="s">
        <v>18</v>
      </c>
      <c r="C31" s="44" t="s">
        <v>19</v>
      </c>
      <c r="D31" s="45" t="s">
        <v>21</v>
      </c>
      <c r="E31" s="46" t="s">
        <v>22</v>
      </c>
      <c r="F31" s="46" t="s">
        <v>23</v>
      </c>
      <c r="G31" s="47" t="s">
        <v>46</v>
      </c>
      <c r="H31" s="48" t="s">
        <v>25</v>
      </c>
      <c r="I31" s="48" t="s">
        <v>26</v>
      </c>
      <c r="J31" s="48" t="s">
        <v>27</v>
      </c>
      <c r="K31" s="48" t="s">
        <v>28</v>
      </c>
      <c r="L31" s="49" t="s">
        <v>29</v>
      </c>
    </row>
    <row r="32" spans="1:12" ht="54" x14ac:dyDescent="0.15">
      <c r="A32" s="7" t="s">
        <v>181</v>
      </c>
      <c r="B32" s="7" t="s">
        <v>185</v>
      </c>
      <c r="C32" s="7" t="s">
        <v>182</v>
      </c>
      <c r="D32" s="7">
        <v>5000</v>
      </c>
      <c r="E32" s="7"/>
      <c r="F32" s="7">
        <f t="shared" ref="F32:F41" si="2">D32+E32</f>
        <v>5000</v>
      </c>
      <c r="G32" s="51" t="s">
        <v>186</v>
      </c>
      <c r="H32" s="7">
        <v>21</v>
      </c>
      <c r="I32" s="7">
        <v>22</v>
      </c>
      <c r="J32" s="7" t="s">
        <v>48</v>
      </c>
      <c r="K32" s="7">
        <v>3.9E-2</v>
      </c>
      <c r="L32" s="22" t="s">
        <v>187</v>
      </c>
    </row>
    <row r="33" spans="1:12" x14ac:dyDescent="0.15">
      <c r="B33" s="7"/>
      <c r="C33" s="7"/>
      <c r="D33" s="7">
        <v>5000</v>
      </c>
      <c r="E33" s="7"/>
      <c r="F33" s="7">
        <f t="shared" si="2"/>
        <v>5000</v>
      </c>
      <c r="G33" s="7" t="s">
        <v>188</v>
      </c>
      <c r="H33" s="7">
        <v>21</v>
      </c>
      <c r="I33" s="7">
        <v>22</v>
      </c>
      <c r="J33" s="7" t="s">
        <v>48</v>
      </c>
      <c r="K33" s="7">
        <v>3.9E-2</v>
      </c>
      <c r="L33" s="7"/>
    </row>
    <row r="34" spans="1:12" x14ac:dyDescent="0.15">
      <c r="B34" s="7"/>
      <c r="C34" s="7"/>
      <c r="D34" s="7">
        <v>5000</v>
      </c>
      <c r="E34" s="7"/>
      <c r="F34" s="7">
        <f t="shared" si="2"/>
        <v>5000</v>
      </c>
      <c r="G34" s="7" t="s">
        <v>189</v>
      </c>
      <c r="H34" s="7">
        <v>21</v>
      </c>
      <c r="I34" s="7">
        <v>22</v>
      </c>
      <c r="J34" s="7" t="s">
        <v>48</v>
      </c>
      <c r="K34" s="7">
        <v>3.9E-2</v>
      </c>
      <c r="L34" s="7"/>
    </row>
    <row r="35" spans="1:12" x14ac:dyDescent="0.15">
      <c r="B35" s="7"/>
      <c r="C35" s="7"/>
      <c r="D35" s="7">
        <v>5000</v>
      </c>
      <c r="E35" s="7"/>
      <c r="F35" s="7">
        <f t="shared" si="2"/>
        <v>5000</v>
      </c>
      <c r="G35" s="7" t="s">
        <v>190</v>
      </c>
      <c r="H35" s="7">
        <v>21</v>
      </c>
      <c r="I35" s="7">
        <v>22</v>
      </c>
      <c r="J35" s="7" t="s">
        <v>48</v>
      </c>
      <c r="K35" s="7">
        <v>3.9E-2</v>
      </c>
      <c r="L35" s="7"/>
    </row>
    <row r="36" spans="1:12" x14ac:dyDescent="0.15">
      <c r="B36" s="7"/>
      <c r="C36" s="7"/>
      <c r="D36" s="7">
        <v>5000</v>
      </c>
      <c r="E36" s="7"/>
      <c r="F36" s="7">
        <f t="shared" si="2"/>
        <v>5000</v>
      </c>
      <c r="G36" s="7" t="s">
        <v>191</v>
      </c>
      <c r="H36" s="7">
        <v>21</v>
      </c>
      <c r="I36" s="7">
        <v>22</v>
      </c>
      <c r="J36" s="7" t="s">
        <v>48</v>
      </c>
      <c r="K36" s="7">
        <v>3.9E-2</v>
      </c>
      <c r="L36" s="7"/>
    </row>
    <row r="37" spans="1:12" x14ac:dyDescent="0.15">
      <c r="B37" s="7"/>
      <c r="C37" s="7"/>
      <c r="D37" s="7">
        <v>5000</v>
      </c>
      <c r="E37" s="7"/>
      <c r="F37" s="7">
        <f t="shared" si="2"/>
        <v>5000</v>
      </c>
      <c r="G37" s="7" t="s">
        <v>192</v>
      </c>
      <c r="H37" s="7">
        <v>21</v>
      </c>
      <c r="I37" s="7">
        <v>22</v>
      </c>
      <c r="J37" s="7" t="s">
        <v>48</v>
      </c>
      <c r="K37" s="7">
        <v>3.9E-2</v>
      </c>
      <c r="L37" s="7"/>
    </row>
    <row r="38" spans="1:12" x14ac:dyDescent="0.15">
      <c r="B38" s="7"/>
      <c r="C38" s="7"/>
      <c r="D38" s="7">
        <v>5000</v>
      </c>
      <c r="E38" s="7"/>
      <c r="F38" s="7">
        <f t="shared" si="2"/>
        <v>5000</v>
      </c>
      <c r="G38" s="7" t="s">
        <v>193</v>
      </c>
      <c r="H38" s="7">
        <v>21</v>
      </c>
      <c r="I38" s="7">
        <v>22</v>
      </c>
      <c r="J38" s="7" t="s">
        <v>48</v>
      </c>
      <c r="K38" s="7">
        <v>3.9E-2</v>
      </c>
      <c r="L38" s="7"/>
    </row>
    <row r="39" spans="1:12" x14ac:dyDescent="0.15">
      <c r="B39" s="7"/>
      <c r="C39" s="7"/>
      <c r="D39" s="7">
        <v>5000</v>
      </c>
      <c r="E39" s="7"/>
      <c r="F39" s="7">
        <f t="shared" si="2"/>
        <v>5000</v>
      </c>
      <c r="G39" s="7" t="s">
        <v>194</v>
      </c>
      <c r="H39" s="7">
        <v>21</v>
      </c>
      <c r="I39" s="7">
        <v>22</v>
      </c>
      <c r="J39" s="7" t="s">
        <v>48</v>
      </c>
      <c r="K39" s="7">
        <v>3.9E-2</v>
      </c>
      <c r="L39" s="7"/>
    </row>
    <row r="40" spans="1:12" x14ac:dyDescent="0.15">
      <c r="B40" s="7"/>
      <c r="C40" s="7"/>
      <c r="D40" s="7">
        <v>5000</v>
      </c>
      <c r="E40" s="7"/>
      <c r="F40" s="7">
        <f t="shared" si="2"/>
        <v>5000</v>
      </c>
      <c r="G40" s="7" t="s">
        <v>195</v>
      </c>
      <c r="H40" s="7">
        <v>21</v>
      </c>
      <c r="I40" s="7">
        <v>22</v>
      </c>
      <c r="J40" s="7" t="s">
        <v>48</v>
      </c>
      <c r="K40" s="7">
        <v>3.9E-2</v>
      </c>
      <c r="L40" s="7"/>
    </row>
    <row r="41" spans="1:12" x14ac:dyDescent="0.15">
      <c r="B41" s="7"/>
      <c r="C41" s="7"/>
      <c r="D41" s="7">
        <v>3000</v>
      </c>
      <c r="E41" s="7">
        <v>960</v>
      </c>
      <c r="F41" s="7">
        <f t="shared" si="2"/>
        <v>3960</v>
      </c>
      <c r="G41" s="7" t="s">
        <v>196</v>
      </c>
      <c r="H41" s="7">
        <v>17</v>
      </c>
      <c r="I41" s="7">
        <v>18</v>
      </c>
      <c r="J41" s="7" t="s">
        <v>48</v>
      </c>
      <c r="K41" s="7">
        <v>3.9E-2</v>
      </c>
      <c r="L41" s="7"/>
    </row>
    <row r="42" spans="1:12" x14ac:dyDescent="0.15">
      <c r="A42" t="s">
        <v>34</v>
      </c>
      <c r="D42">
        <f>SUM(D32:D41)</f>
        <v>48000</v>
      </c>
      <c r="E42">
        <f>SUM(E32:E41)</f>
        <v>960</v>
      </c>
      <c r="F42">
        <f>SUM(F32:F41)</f>
        <v>48960</v>
      </c>
      <c r="G42">
        <v>10</v>
      </c>
      <c r="H42">
        <f>SUM(H32:H41)</f>
        <v>206</v>
      </c>
      <c r="I42">
        <f>SUM(I32:I41)</f>
        <v>216</v>
      </c>
      <c r="K42">
        <f>SUM(K32:K41)</f>
        <v>0.39</v>
      </c>
    </row>
    <row r="44" spans="1:12" ht="26.25" x14ac:dyDescent="0.15">
      <c r="A44" s="84" t="s">
        <v>1</v>
      </c>
      <c r="B44" s="85"/>
      <c r="C44" s="85"/>
      <c r="D44" s="85"/>
      <c r="E44" s="85"/>
      <c r="F44" s="85"/>
      <c r="G44" s="86"/>
      <c r="H44" s="85"/>
      <c r="I44" s="85"/>
      <c r="J44" s="85"/>
      <c r="K44" s="85"/>
      <c r="L44" s="41"/>
    </row>
    <row r="45" spans="1:12" ht="15" x14ac:dyDescent="0.15">
      <c r="A45" s="87" t="s">
        <v>2</v>
      </c>
      <c r="B45" s="87"/>
      <c r="C45" s="87"/>
      <c r="D45" s="88">
        <v>45643</v>
      </c>
      <c r="E45" s="88"/>
      <c r="F45" s="88"/>
      <c r="G45" s="89"/>
      <c r="H45" s="88"/>
      <c r="I45" s="88"/>
      <c r="J45" s="88"/>
      <c r="K45" s="88"/>
      <c r="L45" s="41"/>
    </row>
    <row r="46" spans="1:12" x14ac:dyDescent="0.15">
      <c r="A46" s="80" t="s">
        <v>3</v>
      </c>
      <c r="B46" s="81"/>
      <c r="C46" s="81"/>
      <c r="D46" s="82"/>
      <c r="E46" s="83"/>
      <c r="F46" s="83"/>
      <c r="G46" s="83"/>
      <c r="H46" s="83"/>
      <c r="I46" s="83"/>
      <c r="J46" s="83"/>
      <c r="K46" s="83"/>
      <c r="L46" s="83"/>
    </row>
    <row r="47" spans="1:12" x14ac:dyDescent="0.15">
      <c r="A47" s="81"/>
      <c r="B47" s="81"/>
      <c r="C47" s="81"/>
      <c r="D47" s="82"/>
      <c r="E47" s="83"/>
      <c r="F47" s="83"/>
      <c r="G47" s="83"/>
      <c r="H47" s="83"/>
      <c r="I47" s="83"/>
      <c r="J47" s="83"/>
      <c r="K47" s="83"/>
      <c r="L47" s="83"/>
    </row>
    <row r="48" spans="1:12" ht="24.75" x14ac:dyDescent="0.15">
      <c r="A48" s="42" t="s">
        <v>17</v>
      </c>
      <c r="B48" s="43" t="s">
        <v>18</v>
      </c>
      <c r="C48" s="44" t="s">
        <v>19</v>
      </c>
      <c r="D48" s="45" t="s">
        <v>21</v>
      </c>
      <c r="E48" s="46" t="s">
        <v>22</v>
      </c>
      <c r="F48" s="46" t="s">
        <v>23</v>
      </c>
      <c r="G48" s="47" t="s">
        <v>46</v>
      </c>
      <c r="H48" s="48" t="s">
        <v>25</v>
      </c>
      <c r="I48" s="48" t="s">
        <v>26</v>
      </c>
      <c r="J48" s="48" t="s">
        <v>27</v>
      </c>
      <c r="K48" s="48" t="s">
        <v>28</v>
      </c>
      <c r="L48" s="49" t="s">
        <v>29</v>
      </c>
    </row>
    <row r="49" spans="1:12" ht="54" x14ac:dyDescent="0.15">
      <c r="A49" s="7" t="s">
        <v>181</v>
      </c>
      <c r="B49" s="7" t="s">
        <v>185</v>
      </c>
      <c r="C49" s="7" t="s">
        <v>182</v>
      </c>
      <c r="D49" s="7">
        <v>5000</v>
      </c>
      <c r="E49" s="7"/>
      <c r="F49" s="7">
        <f t="shared" ref="F49:F60" si="3">D49+E49</f>
        <v>5000</v>
      </c>
      <c r="G49" s="51" t="s">
        <v>197</v>
      </c>
      <c r="H49" s="7">
        <v>21</v>
      </c>
      <c r="I49" s="7">
        <v>22</v>
      </c>
      <c r="J49" s="7" t="s">
        <v>48</v>
      </c>
      <c r="K49" s="7">
        <v>3.9E-2</v>
      </c>
      <c r="L49" s="22" t="s">
        <v>198</v>
      </c>
    </row>
    <row r="50" spans="1:12" x14ac:dyDescent="0.15">
      <c r="B50" s="7"/>
      <c r="C50" s="7"/>
      <c r="D50" s="7">
        <v>5000</v>
      </c>
      <c r="E50" s="7"/>
      <c r="F50" s="7">
        <f t="shared" si="3"/>
        <v>5000</v>
      </c>
      <c r="G50" s="7" t="s">
        <v>199</v>
      </c>
      <c r="H50" s="7">
        <v>21</v>
      </c>
      <c r="I50" s="7">
        <v>22</v>
      </c>
      <c r="J50" s="7" t="s">
        <v>48</v>
      </c>
      <c r="K50" s="7">
        <v>3.9E-2</v>
      </c>
      <c r="L50" s="7"/>
    </row>
    <row r="51" spans="1:12" x14ac:dyDescent="0.15">
      <c r="B51" s="7"/>
      <c r="C51" s="7"/>
      <c r="D51" s="7">
        <v>5000</v>
      </c>
      <c r="E51" s="7"/>
      <c r="F51" s="7">
        <f t="shared" si="3"/>
        <v>5000</v>
      </c>
      <c r="G51" s="7" t="s">
        <v>200</v>
      </c>
      <c r="H51" s="7">
        <v>21</v>
      </c>
      <c r="I51" s="7">
        <v>22</v>
      </c>
      <c r="J51" s="7" t="s">
        <v>48</v>
      </c>
      <c r="K51" s="7">
        <v>3.9E-2</v>
      </c>
      <c r="L51" s="7"/>
    </row>
    <row r="52" spans="1:12" x14ac:dyDescent="0.15">
      <c r="B52" s="7"/>
      <c r="C52" s="7"/>
      <c r="D52" s="7">
        <v>5000</v>
      </c>
      <c r="E52" s="7"/>
      <c r="F52" s="7">
        <f t="shared" si="3"/>
        <v>5000</v>
      </c>
      <c r="G52" s="7" t="s">
        <v>201</v>
      </c>
      <c r="H52" s="7">
        <v>21</v>
      </c>
      <c r="I52" s="7">
        <v>22</v>
      </c>
      <c r="J52" s="7" t="s">
        <v>48</v>
      </c>
      <c r="K52" s="7">
        <v>3.9E-2</v>
      </c>
      <c r="L52" s="7"/>
    </row>
    <row r="53" spans="1:12" x14ac:dyDescent="0.15">
      <c r="B53" s="7"/>
      <c r="C53" s="7"/>
      <c r="D53" s="7">
        <v>5000</v>
      </c>
      <c r="E53" s="7"/>
      <c r="F53" s="7">
        <f t="shared" si="3"/>
        <v>5000</v>
      </c>
      <c r="G53" s="7" t="s">
        <v>202</v>
      </c>
      <c r="H53" s="7">
        <v>21</v>
      </c>
      <c r="I53" s="7">
        <v>22</v>
      </c>
      <c r="J53" s="7" t="s">
        <v>48</v>
      </c>
      <c r="K53" s="7">
        <v>3.9E-2</v>
      </c>
      <c r="L53" s="7"/>
    </row>
    <row r="54" spans="1:12" x14ac:dyDescent="0.15">
      <c r="B54" s="7"/>
      <c r="C54" s="7"/>
      <c r="D54" s="7">
        <v>5000</v>
      </c>
      <c r="E54" s="7"/>
      <c r="F54" s="7">
        <f t="shared" si="3"/>
        <v>5000</v>
      </c>
      <c r="G54" s="7" t="s">
        <v>203</v>
      </c>
      <c r="H54" s="7">
        <v>21</v>
      </c>
      <c r="I54" s="7">
        <v>22</v>
      </c>
      <c r="J54" s="7" t="s">
        <v>48</v>
      </c>
      <c r="K54" s="7">
        <v>3.9E-2</v>
      </c>
      <c r="L54" s="7"/>
    </row>
    <row r="55" spans="1:12" x14ac:dyDescent="0.15">
      <c r="B55" s="7"/>
      <c r="C55" s="7"/>
      <c r="D55" s="7">
        <v>5000</v>
      </c>
      <c r="E55" s="7"/>
      <c r="F55" s="7">
        <f t="shared" si="3"/>
        <v>5000</v>
      </c>
      <c r="G55" s="7" t="s">
        <v>204</v>
      </c>
      <c r="H55" s="7">
        <v>21</v>
      </c>
      <c r="I55" s="7">
        <v>22</v>
      </c>
      <c r="J55" s="7" t="s">
        <v>48</v>
      </c>
      <c r="K55" s="7">
        <v>3.9E-2</v>
      </c>
      <c r="L55" s="7"/>
    </row>
    <row r="56" spans="1:12" x14ac:dyDescent="0.15">
      <c r="B56" s="7"/>
      <c r="C56" s="7"/>
      <c r="D56" s="7">
        <v>5000</v>
      </c>
      <c r="E56" s="7"/>
      <c r="F56" s="7">
        <f t="shared" si="3"/>
        <v>5000</v>
      </c>
      <c r="G56" s="7" t="s">
        <v>205</v>
      </c>
      <c r="H56" s="7">
        <v>21</v>
      </c>
      <c r="I56" s="7">
        <v>22</v>
      </c>
      <c r="J56" s="7" t="s">
        <v>48</v>
      </c>
      <c r="K56" s="7">
        <v>3.9E-2</v>
      </c>
      <c r="L56" s="7"/>
    </row>
    <row r="57" spans="1:12" x14ac:dyDescent="0.15">
      <c r="B57" s="7"/>
      <c r="C57" s="7"/>
      <c r="D57" s="7">
        <v>5000</v>
      </c>
      <c r="E57" s="7"/>
      <c r="F57" s="7">
        <f t="shared" si="3"/>
        <v>5000</v>
      </c>
      <c r="G57" s="7" t="s">
        <v>206</v>
      </c>
      <c r="H57" s="7">
        <v>21</v>
      </c>
      <c r="I57" s="7">
        <v>22</v>
      </c>
      <c r="J57" s="7" t="s">
        <v>48</v>
      </c>
      <c r="K57" s="7">
        <v>3.9E-2</v>
      </c>
      <c r="L57" s="7"/>
    </row>
    <row r="58" spans="1:12" x14ac:dyDescent="0.15">
      <c r="B58" s="7"/>
      <c r="C58" s="7"/>
      <c r="D58" s="7">
        <v>5000</v>
      </c>
      <c r="E58" s="7"/>
      <c r="F58" s="7">
        <f t="shared" si="3"/>
        <v>5000</v>
      </c>
      <c r="G58" s="7" t="s">
        <v>207</v>
      </c>
      <c r="H58" s="7">
        <v>21</v>
      </c>
      <c r="I58" s="7">
        <v>22</v>
      </c>
      <c r="J58" s="7" t="s">
        <v>48</v>
      </c>
      <c r="K58" s="7">
        <v>3.9E-2</v>
      </c>
      <c r="L58" s="7"/>
    </row>
    <row r="59" spans="1:12" x14ac:dyDescent="0.15">
      <c r="B59" s="7"/>
      <c r="C59" s="7"/>
      <c r="D59" s="7">
        <v>5000</v>
      </c>
      <c r="E59" s="7"/>
      <c r="F59" s="7">
        <f t="shared" si="3"/>
        <v>5000</v>
      </c>
      <c r="G59" s="7" t="s">
        <v>208</v>
      </c>
      <c r="H59" s="7">
        <v>21</v>
      </c>
      <c r="I59" s="7">
        <v>22</v>
      </c>
      <c r="J59" s="7" t="s">
        <v>48</v>
      </c>
      <c r="K59" s="7">
        <v>3.9E-2</v>
      </c>
      <c r="L59" s="7"/>
    </row>
    <row r="60" spans="1:12" x14ac:dyDescent="0.15">
      <c r="B60" s="7"/>
      <c r="C60" s="7"/>
      <c r="D60" s="7">
        <v>1848</v>
      </c>
      <c r="E60" s="7">
        <v>1137</v>
      </c>
      <c r="F60" s="7">
        <f t="shared" si="3"/>
        <v>2985</v>
      </c>
      <c r="G60" s="7" t="s">
        <v>209</v>
      </c>
      <c r="H60" s="7">
        <v>14</v>
      </c>
      <c r="I60" s="7">
        <v>15</v>
      </c>
      <c r="J60" s="7" t="s">
        <v>150</v>
      </c>
      <c r="K60" s="7">
        <v>3.1E-2</v>
      </c>
      <c r="L60" s="7"/>
    </row>
    <row r="61" spans="1:12" x14ac:dyDescent="0.15">
      <c r="A61" t="s">
        <v>34</v>
      </c>
      <c r="D61">
        <f>SUM(D49:D60)</f>
        <v>56848</v>
      </c>
      <c r="E61">
        <f>SUM(E49:E60)</f>
        <v>1137</v>
      </c>
      <c r="F61">
        <f>SUM(F49:F60)</f>
        <v>57985</v>
      </c>
      <c r="G61">
        <v>12</v>
      </c>
      <c r="H61">
        <f>SUM(H49:H60)</f>
        <v>245</v>
      </c>
      <c r="I61">
        <f>SUM(I49:I60)</f>
        <v>257</v>
      </c>
      <c r="K61">
        <f>SUM(K49:K60)</f>
        <v>0.46</v>
      </c>
    </row>
  </sheetData>
  <mergeCells count="20">
    <mergeCell ref="A1:K1"/>
    <mergeCell ref="A2:C2"/>
    <mergeCell ref="D2:K2"/>
    <mergeCell ref="A16:K16"/>
    <mergeCell ref="A17:C17"/>
    <mergeCell ref="D17:K17"/>
    <mergeCell ref="A3:C4"/>
    <mergeCell ref="D3:L4"/>
    <mergeCell ref="A18:C19"/>
    <mergeCell ref="D18:L19"/>
    <mergeCell ref="A29:C30"/>
    <mergeCell ref="D29:L30"/>
    <mergeCell ref="A46:C47"/>
    <mergeCell ref="D46:L47"/>
    <mergeCell ref="A27:K27"/>
    <mergeCell ref="A28:C28"/>
    <mergeCell ref="D28:K28"/>
    <mergeCell ref="A44:K44"/>
    <mergeCell ref="A45:C45"/>
    <mergeCell ref="D45:K45"/>
  </mergeCells>
  <phoneticPr fontId="29" type="noConversion"/>
  <pageMargins left="0.75" right="0.75" top="1" bottom="1" header="0.5" footer="0.5"/>
  <pageSetup paperSize="168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9" tint="-0.249977111117893"/>
    <pageSetUpPr fitToPage="1"/>
  </sheetPr>
  <dimension ref="A1:M17"/>
  <sheetViews>
    <sheetView workbookViewId="0">
      <selection activeCell="R15" sqref="R15"/>
    </sheetView>
  </sheetViews>
  <sheetFormatPr defaultColWidth="9" defaultRowHeight="13.5" x14ac:dyDescent="0.15"/>
  <cols>
    <col min="1" max="1" width="11.5" customWidth="1"/>
    <col min="2" max="2" width="33" customWidth="1"/>
    <col min="3" max="3" width="16.125" customWidth="1"/>
  </cols>
  <sheetData>
    <row r="1" spans="1:13" ht="26.25" x14ac:dyDescent="0.15">
      <c r="A1" s="84" t="s">
        <v>0</v>
      </c>
      <c r="B1" s="85"/>
      <c r="C1" s="85"/>
      <c r="D1" s="85"/>
      <c r="E1" s="85"/>
      <c r="F1" s="85"/>
      <c r="G1" s="85"/>
      <c r="H1" s="84"/>
      <c r="I1" s="85"/>
      <c r="J1" s="85"/>
      <c r="K1" s="85"/>
      <c r="L1" s="85"/>
      <c r="M1" s="41"/>
    </row>
    <row r="2" spans="1:13" ht="26.25" x14ac:dyDescent="0.15">
      <c r="A2" s="84" t="s">
        <v>1</v>
      </c>
      <c r="B2" s="85"/>
      <c r="C2" s="85"/>
      <c r="D2" s="85"/>
      <c r="E2" s="85"/>
      <c r="F2" s="85"/>
      <c r="G2" s="85"/>
      <c r="H2" s="84"/>
      <c r="I2" s="85"/>
      <c r="J2" s="85"/>
      <c r="K2" s="85"/>
      <c r="L2" s="85"/>
      <c r="M2" s="41"/>
    </row>
    <row r="3" spans="1:13" ht="15" x14ac:dyDescent="0.15">
      <c r="A3" s="87" t="s">
        <v>2</v>
      </c>
      <c r="B3" s="87"/>
      <c r="C3" s="87"/>
      <c r="D3" s="87"/>
      <c r="E3" s="88">
        <v>45633</v>
      </c>
      <c r="F3" s="88"/>
      <c r="G3" s="88"/>
      <c r="H3" s="88"/>
      <c r="I3" s="88"/>
      <c r="J3" s="88"/>
      <c r="K3" s="88"/>
      <c r="L3" s="88"/>
      <c r="M3" s="41"/>
    </row>
    <row r="4" spans="1:13" x14ac:dyDescent="0.15">
      <c r="A4" s="80" t="s">
        <v>3</v>
      </c>
      <c r="B4" s="81"/>
      <c r="C4" s="81"/>
      <c r="D4" s="81"/>
      <c r="E4" s="82"/>
      <c r="F4" s="83"/>
      <c r="G4" s="83"/>
      <c r="H4" s="83"/>
      <c r="I4" s="83"/>
      <c r="J4" s="83"/>
      <c r="K4" s="83"/>
      <c r="L4" s="83"/>
      <c r="M4" s="83"/>
    </row>
    <row r="5" spans="1:13" x14ac:dyDescent="0.15">
      <c r="A5" s="81"/>
      <c r="B5" s="81"/>
      <c r="C5" s="81"/>
      <c r="D5" s="81"/>
      <c r="E5" s="82"/>
      <c r="F5" s="83"/>
      <c r="G5" s="83"/>
      <c r="H5" s="83"/>
      <c r="I5" s="83"/>
      <c r="J5" s="83"/>
      <c r="K5" s="83"/>
      <c r="L5" s="83"/>
      <c r="M5" s="83"/>
    </row>
    <row r="6" spans="1:13" ht="15" x14ac:dyDescent="0.15">
      <c r="A6" s="41"/>
      <c r="B6" s="41"/>
      <c r="C6" s="41"/>
      <c r="D6" s="41"/>
      <c r="E6" s="64"/>
      <c r="F6" s="65"/>
      <c r="G6" s="64"/>
      <c r="H6" s="64"/>
      <c r="I6" s="64"/>
      <c r="J6" s="64"/>
      <c r="K6" s="64"/>
      <c r="L6" s="64"/>
    </row>
    <row r="7" spans="1:13" ht="38.25" x14ac:dyDescent="0.15">
      <c r="A7" s="8" t="s">
        <v>4</v>
      </c>
      <c r="B7" s="9" t="s">
        <v>5</v>
      </c>
      <c r="C7" s="9" t="s">
        <v>6</v>
      </c>
      <c r="D7" s="10" t="s">
        <v>7</v>
      </c>
      <c r="E7" s="11" t="s">
        <v>8</v>
      </c>
      <c r="F7" s="11" t="s">
        <v>9</v>
      </c>
      <c r="G7" s="11" t="s">
        <v>10</v>
      </c>
      <c r="H7" s="10" t="s">
        <v>11</v>
      </c>
      <c r="I7" s="12" t="s">
        <v>12</v>
      </c>
      <c r="J7" s="12" t="s">
        <v>13</v>
      </c>
      <c r="K7" s="12" t="s">
        <v>14</v>
      </c>
      <c r="L7" s="12" t="s">
        <v>15</v>
      </c>
      <c r="M7" s="12" t="s">
        <v>16</v>
      </c>
    </row>
    <row r="8" spans="1:13" ht="24.75" x14ac:dyDescent="0.15">
      <c r="A8" s="42" t="s">
        <v>17</v>
      </c>
      <c r="B8" s="43" t="s">
        <v>18</v>
      </c>
      <c r="C8" s="43" t="s">
        <v>19</v>
      </c>
      <c r="D8" s="44" t="s">
        <v>20</v>
      </c>
      <c r="E8" s="45" t="s">
        <v>21</v>
      </c>
      <c r="F8" s="46" t="s">
        <v>22</v>
      </c>
      <c r="G8" s="46" t="s">
        <v>23</v>
      </c>
      <c r="H8" s="47" t="s">
        <v>46</v>
      </c>
      <c r="I8" s="48" t="s">
        <v>25</v>
      </c>
      <c r="J8" s="48" t="s">
        <v>26</v>
      </c>
      <c r="K8" s="48" t="s">
        <v>27</v>
      </c>
      <c r="L8" s="48" t="s">
        <v>28</v>
      </c>
      <c r="M8" s="49" t="s">
        <v>29</v>
      </c>
    </row>
    <row r="9" spans="1:13" ht="60" customHeight="1" x14ac:dyDescent="0.15">
      <c r="A9" s="66" t="s">
        <v>210</v>
      </c>
      <c r="B9" s="67" t="s">
        <v>211</v>
      </c>
      <c r="C9" s="67" t="s">
        <v>30</v>
      </c>
      <c r="D9" s="68" t="s">
        <v>212</v>
      </c>
      <c r="E9" s="69">
        <v>13005</v>
      </c>
      <c r="F9" s="70">
        <v>495</v>
      </c>
      <c r="G9" s="70">
        <f t="shared" ref="G9:G16" si="0">E9+F9</f>
        <v>13500</v>
      </c>
      <c r="H9" s="90" t="s">
        <v>32</v>
      </c>
      <c r="I9" s="90" t="s">
        <v>213</v>
      </c>
      <c r="J9" s="90" t="s">
        <v>214</v>
      </c>
      <c r="K9" s="90" t="s">
        <v>215</v>
      </c>
      <c r="L9" s="92">
        <f>0.4*0.3*0.23</f>
        <v>2.76E-2</v>
      </c>
      <c r="M9" s="7"/>
    </row>
    <row r="10" spans="1:13" ht="60" customHeight="1" x14ac:dyDescent="0.15">
      <c r="A10" s="66" t="s">
        <v>210</v>
      </c>
      <c r="B10" s="67" t="s">
        <v>211</v>
      </c>
      <c r="C10" s="67" t="s">
        <v>30</v>
      </c>
      <c r="D10" s="68" t="s">
        <v>31</v>
      </c>
      <c r="E10" s="69">
        <v>16732</v>
      </c>
      <c r="F10" s="70">
        <v>268</v>
      </c>
      <c r="G10" s="70">
        <f t="shared" si="0"/>
        <v>17000</v>
      </c>
      <c r="H10" s="91"/>
      <c r="I10" s="91"/>
      <c r="J10" s="91"/>
      <c r="K10" s="91"/>
      <c r="L10" s="93"/>
      <c r="M10" s="7"/>
    </row>
    <row r="11" spans="1:13" ht="60" customHeight="1" x14ac:dyDescent="0.15">
      <c r="A11" s="66" t="s">
        <v>210</v>
      </c>
      <c r="B11" s="67" t="s">
        <v>211</v>
      </c>
      <c r="C11" s="67" t="s">
        <v>30</v>
      </c>
      <c r="D11" s="72" t="s">
        <v>35</v>
      </c>
      <c r="E11" s="69">
        <v>30539</v>
      </c>
      <c r="F11" s="70">
        <v>461</v>
      </c>
      <c r="G11" s="70">
        <f t="shared" si="0"/>
        <v>31000</v>
      </c>
      <c r="H11" s="91"/>
      <c r="I11" s="91"/>
      <c r="J11" s="91"/>
      <c r="K11" s="91"/>
      <c r="L11" s="93"/>
      <c r="M11" s="7"/>
    </row>
    <row r="12" spans="1:13" ht="60" customHeight="1" x14ac:dyDescent="0.15">
      <c r="A12" s="66" t="s">
        <v>210</v>
      </c>
      <c r="B12" s="67" t="s">
        <v>211</v>
      </c>
      <c r="C12" s="67" t="s">
        <v>30</v>
      </c>
      <c r="D12" s="72" t="s">
        <v>36</v>
      </c>
      <c r="E12" s="69">
        <v>23827</v>
      </c>
      <c r="F12" s="70">
        <v>373</v>
      </c>
      <c r="G12" s="70">
        <f t="shared" si="0"/>
        <v>24200</v>
      </c>
      <c r="H12" s="91"/>
      <c r="I12" s="91"/>
      <c r="J12" s="91"/>
      <c r="K12" s="91"/>
      <c r="L12" s="93"/>
      <c r="M12" s="7"/>
    </row>
    <row r="13" spans="1:13" ht="60" customHeight="1" x14ac:dyDescent="0.15">
      <c r="A13" s="66" t="s">
        <v>210</v>
      </c>
      <c r="B13" s="67" t="s">
        <v>216</v>
      </c>
      <c r="C13" s="67" t="s">
        <v>30</v>
      </c>
      <c r="D13" s="72" t="s">
        <v>217</v>
      </c>
      <c r="E13" s="69">
        <v>15996</v>
      </c>
      <c r="F13" s="70">
        <v>504</v>
      </c>
      <c r="G13" s="70">
        <f t="shared" si="0"/>
        <v>16500</v>
      </c>
      <c r="H13" s="91"/>
      <c r="I13" s="91"/>
      <c r="J13" s="91"/>
      <c r="K13" s="91"/>
      <c r="L13" s="93"/>
      <c r="M13" s="7"/>
    </row>
    <row r="14" spans="1:13" ht="60" customHeight="1" x14ac:dyDescent="0.15">
      <c r="A14" s="66" t="s">
        <v>210</v>
      </c>
      <c r="B14" s="67" t="s">
        <v>216</v>
      </c>
      <c r="C14" s="67" t="s">
        <v>30</v>
      </c>
      <c r="D14" s="72" t="s">
        <v>38</v>
      </c>
      <c r="E14" s="69">
        <v>41474</v>
      </c>
      <c r="F14" s="70">
        <v>426</v>
      </c>
      <c r="G14" s="70">
        <f t="shared" si="0"/>
        <v>41900</v>
      </c>
      <c r="H14" s="91"/>
      <c r="I14" s="91"/>
      <c r="J14" s="91"/>
      <c r="K14" s="91"/>
      <c r="L14" s="93"/>
      <c r="M14" s="7"/>
    </row>
    <row r="15" spans="1:13" ht="60" customHeight="1" x14ac:dyDescent="0.15">
      <c r="A15" s="66" t="s">
        <v>210</v>
      </c>
      <c r="B15" s="67" t="s">
        <v>216</v>
      </c>
      <c r="C15" s="67" t="s">
        <v>30</v>
      </c>
      <c r="D15" s="68" t="s">
        <v>218</v>
      </c>
      <c r="E15" s="69">
        <v>40746</v>
      </c>
      <c r="F15" s="70">
        <v>454</v>
      </c>
      <c r="G15" s="70">
        <f t="shared" si="0"/>
        <v>41200</v>
      </c>
      <c r="H15" s="91"/>
      <c r="I15" s="91"/>
      <c r="J15" s="91"/>
      <c r="K15" s="91"/>
      <c r="L15" s="93"/>
      <c r="M15" s="7"/>
    </row>
    <row r="16" spans="1:13" ht="60" customHeight="1" x14ac:dyDescent="0.15">
      <c r="A16" s="66" t="s">
        <v>210</v>
      </c>
      <c r="B16" s="67" t="s">
        <v>219</v>
      </c>
      <c r="C16" s="67" t="s">
        <v>30</v>
      </c>
      <c r="D16" s="72" t="s">
        <v>220</v>
      </c>
      <c r="E16" s="69">
        <v>6632</v>
      </c>
      <c r="F16" s="70">
        <v>368</v>
      </c>
      <c r="G16" s="70">
        <f t="shared" si="0"/>
        <v>7000</v>
      </c>
      <c r="H16" s="91"/>
      <c r="I16" s="91"/>
      <c r="J16" s="91"/>
      <c r="K16" s="91"/>
      <c r="L16" s="93"/>
      <c r="M16" s="7"/>
    </row>
    <row r="17" spans="1:12" ht="18" customHeight="1" x14ac:dyDescent="0.15">
      <c r="A17" t="s">
        <v>34</v>
      </c>
      <c r="B17" s="62"/>
      <c r="C17" s="62"/>
      <c r="E17" s="7">
        <f t="shared" ref="E17:G17" si="1">SUM(E9:E16)</f>
        <v>188951</v>
      </c>
      <c r="F17" s="7">
        <f t="shared" si="1"/>
        <v>3349</v>
      </c>
      <c r="G17" s="7">
        <f t="shared" si="1"/>
        <v>192300</v>
      </c>
      <c r="H17" s="26">
        <v>1</v>
      </c>
      <c r="I17" s="26">
        <v>12</v>
      </c>
      <c r="J17" s="26">
        <v>13</v>
      </c>
      <c r="K17" s="7"/>
      <c r="L17" s="26">
        <f>SUM(L9:L16)</f>
        <v>2.76E-2</v>
      </c>
    </row>
  </sheetData>
  <mergeCells count="11">
    <mergeCell ref="A1:L1"/>
    <mergeCell ref="A2:L2"/>
    <mergeCell ref="A3:D3"/>
    <mergeCell ref="E3:L3"/>
    <mergeCell ref="H9:H16"/>
    <mergeCell ref="I9:I16"/>
    <mergeCell ref="J9:J16"/>
    <mergeCell ref="K9:K16"/>
    <mergeCell ref="L9:L16"/>
    <mergeCell ref="A4:D5"/>
    <mergeCell ref="E4:M5"/>
  </mergeCells>
  <phoneticPr fontId="29" type="noConversion"/>
  <pageMargins left="0.16111111111111101" right="0.196527777777778" top="0.21249999999999999" bottom="0.21249999999999999" header="0.5" footer="0.5"/>
  <pageSetup paperSize="168" scale="83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FF00"/>
  </sheetPr>
  <dimension ref="A1:L112"/>
  <sheetViews>
    <sheetView workbookViewId="0">
      <selection activeCell="A76" sqref="A76:L97"/>
    </sheetView>
  </sheetViews>
  <sheetFormatPr defaultColWidth="9" defaultRowHeight="13.5" x14ac:dyDescent="0.15"/>
  <cols>
    <col min="1" max="1" width="10.375" customWidth="1"/>
    <col min="2" max="2" width="16" customWidth="1"/>
    <col min="3" max="3" width="9.375" customWidth="1"/>
    <col min="12" max="12" width="20.375" customWidth="1"/>
  </cols>
  <sheetData>
    <row r="1" spans="1:12" ht="26.25" x14ac:dyDescent="0.15">
      <c r="A1" s="84" t="s">
        <v>1</v>
      </c>
      <c r="B1" s="85"/>
      <c r="C1" s="85"/>
      <c r="D1" s="85"/>
      <c r="E1" s="85"/>
      <c r="F1" s="85"/>
      <c r="G1" s="86"/>
      <c r="H1" s="85"/>
      <c r="I1" s="85"/>
      <c r="J1" s="85"/>
      <c r="K1" s="85"/>
      <c r="L1" s="41"/>
    </row>
    <row r="2" spans="1:12" ht="15" x14ac:dyDescent="0.15">
      <c r="A2" s="87" t="s">
        <v>2</v>
      </c>
      <c r="B2" s="87"/>
      <c r="C2" s="87"/>
      <c r="D2" s="88">
        <v>45705</v>
      </c>
      <c r="E2" s="88"/>
      <c r="F2" s="88"/>
      <c r="G2" s="89"/>
      <c r="H2" s="88"/>
      <c r="I2" s="88"/>
      <c r="J2" s="88"/>
      <c r="K2" s="88"/>
      <c r="L2" s="41"/>
    </row>
    <row r="3" spans="1:12" x14ac:dyDescent="0.15">
      <c r="A3" s="80" t="s">
        <v>3</v>
      </c>
      <c r="B3" s="81"/>
      <c r="C3" s="81"/>
      <c r="D3" s="82"/>
      <c r="E3" s="83"/>
      <c r="F3" s="83"/>
      <c r="G3" s="83"/>
      <c r="H3" s="83"/>
      <c r="I3" s="83"/>
      <c r="J3" s="83"/>
      <c r="K3" s="83"/>
      <c r="L3" s="83"/>
    </row>
    <row r="4" spans="1:12" x14ac:dyDescent="0.15">
      <c r="A4" s="81"/>
      <c r="B4" s="81"/>
      <c r="C4" s="81"/>
      <c r="D4" s="82"/>
      <c r="E4" s="83"/>
      <c r="F4" s="83"/>
      <c r="G4" s="83"/>
      <c r="H4" s="83"/>
      <c r="I4" s="83"/>
      <c r="J4" s="83"/>
      <c r="K4" s="83"/>
      <c r="L4" s="83"/>
    </row>
    <row r="5" spans="1:12" ht="25.5" x14ac:dyDescent="0.15">
      <c r="A5" s="8" t="s">
        <v>4</v>
      </c>
      <c r="B5" s="9" t="s">
        <v>5</v>
      </c>
      <c r="C5" s="10" t="s">
        <v>6</v>
      </c>
      <c r="D5" s="11" t="s">
        <v>8</v>
      </c>
      <c r="E5" s="11" t="s">
        <v>9</v>
      </c>
      <c r="F5" s="11" t="s">
        <v>10</v>
      </c>
      <c r="G5" s="10" t="s">
        <v>11</v>
      </c>
      <c r="H5" s="12" t="s">
        <v>12</v>
      </c>
      <c r="I5" s="12" t="s">
        <v>13</v>
      </c>
      <c r="J5" s="12" t="s">
        <v>114</v>
      </c>
      <c r="K5" s="12" t="s">
        <v>15</v>
      </c>
      <c r="L5" s="12" t="s">
        <v>16</v>
      </c>
    </row>
    <row r="6" spans="1:12" ht="24.75" x14ac:dyDescent="0.15">
      <c r="A6" s="42" t="s">
        <v>17</v>
      </c>
      <c r="B6" s="43" t="s">
        <v>18</v>
      </c>
      <c r="C6" s="44" t="s">
        <v>19</v>
      </c>
      <c r="D6" s="45" t="s">
        <v>21</v>
      </c>
      <c r="E6" s="46" t="s">
        <v>22</v>
      </c>
      <c r="F6" s="46" t="s">
        <v>23</v>
      </c>
      <c r="G6" s="47" t="s">
        <v>46</v>
      </c>
      <c r="H6" s="48" t="s">
        <v>25</v>
      </c>
      <c r="I6" s="48" t="s">
        <v>26</v>
      </c>
      <c r="J6" s="48" t="s">
        <v>27</v>
      </c>
      <c r="K6" s="48" t="s">
        <v>28</v>
      </c>
      <c r="L6" s="49" t="s">
        <v>29</v>
      </c>
    </row>
    <row r="7" spans="1:12" ht="40.5" x14ac:dyDescent="0.15">
      <c r="A7" s="7" t="s">
        <v>221</v>
      </c>
      <c r="B7" s="7" t="s">
        <v>103</v>
      </c>
      <c r="C7" s="7" t="s">
        <v>222</v>
      </c>
      <c r="D7" s="7">
        <v>6300</v>
      </c>
      <c r="E7" s="7"/>
      <c r="F7" s="7">
        <f>D7+E7</f>
        <v>6300</v>
      </c>
      <c r="G7" s="51" t="s">
        <v>90</v>
      </c>
      <c r="H7" s="7">
        <v>21</v>
      </c>
      <c r="I7" s="7">
        <v>22</v>
      </c>
      <c r="J7" s="7" t="s">
        <v>48</v>
      </c>
      <c r="K7" s="7">
        <v>3.9E-2</v>
      </c>
      <c r="L7" s="22" t="s">
        <v>223</v>
      </c>
    </row>
    <row r="8" spans="1:12" x14ac:dyDescent="0.15">
      <c r="D8" s="7">
        <v>6300</v>
      </c>
      <c r="E8" s="7"/>
      <c r="F8" s="7">
        <f>D8+E8</f>
        <v>6300</v>
      </c>
      <c r="G8" s="7" t="s">
        <v>91</v>
      </c>
      <c r="H8" s="7">
        <v>21</v>
      </c>
      <c r="I8" s="7">
        <v>22</v>
      </c>
      <c r="J8" s="7" t="s">
        <v>48</v>
      </c>
      <c r="K8" s="7">
        <v>3.9E-2</v>
      </c>
      <c r="L8" s="7"/>
    </row>
    <row r="9" spans="1:12" x14ac:dyDescent="0.15">
      <c r="D9" s="7">
        <v>6300</v>
      </c>
      <c r="E9" s="7"/>
      <c r="F9" s="7">
        <f>D9+E9</f>
        <v>6300</v>
      </c>
      <c r="G9" s="7" t="s">
        <v>92</v>
      </c>
      <c r="H9" s="7">
        <v>21</v>
      </c>
      <c r="I9" s="7">
        <v>22</v>
      </c>
      <c r="J9" s="7" t="s">
        <v>48</v>
      </c>
      <c r="K9" s="7">
        <v>3.9E-2</v>
      </c>
      <c r="L9" s="7"/>
    </row>
    <row r="10" spans="1:12" x14ac:dyDescent="0.15">
      <c r="D10" s="7">
        <v>1100</v>
      </c>
      <c r="E10" s="7">
        <v>400</v>
      </c>
      <c r="F10" s="7">
        <f>D10+E10</f>
        <v>1500</v>
      </c>
      <c r="G10" s="7" t="s">
        <v>93</v>
      </c>
      <c r="H10" s="7">
        <v>10</v>
      </c>
      <c r="I10" s="7">
        <v>11</v>
      </c>
      <c r="J10" s="7" t="s">
        <v>124</v>
      </c>
      <c r="K10" s="7">
        <v>2.5000000000000001E-2</v>
      </c>
      <c r="L10" s="7"/>
    </row>
    <row r="11" spans="1:12" x14ac:dyDescent="0.15">
      <c r="A11" t="s">
        <v>34</v>
      </c>
      <c r="D11">
        <f>SUM(D7:D10)</f>
        <v>20000</v>
      </c>
      <c r="E11">
        <f>SUM(E7:E10)</f>
        <v>400</v>
      </c>
      <c r="F11">
        <f>SUM(F7:F10)</f>
        <v>20400</v>
      </c>
      <c r="H11">
        <f>SUM(H7:H10)</f>
        <v>73</v>
      </c>
      <c r="I11">
        <f>SUM(I7:I10)</f>
        <v>77</v>
      </c>
      <c r="K11">
        <f>SUM(K7:K10)</f>
        <v>0.14199999999999999</v>
      </c>
    </row>
    <row r="13" spans="1:12" ht="26.25" x14ac:dyDescent="0.15">
      <c r="A13" s="84" t="s">
        <v>1</v>
      </c>
      <c r="B13" s="85"/>
      <c r="C13" s="85"/>
      <c r="D13" s="85"/>
      <c r="E13" s="85"/>
      <c r="F13" s="85"/>
      <c r="G13" s="86"/>
      <c r="H13" s="85"/>
      <c r="I13" s="85"/>
      <c r="J13" s="85"/>
      <c r="K13" s="85"/>
      <c r="L13" s="41"/>
    </row>
    <row r="14" spans="1:12" ht="15" x14ac:dyDescent="0.15">
      <c r="A14" s="87" t="s">
        <v>2</v>
      </c>
      <c r="B14" s="87"/>
      <c r="C14" s="87"/>
      <c r="D14" s="88">
        <v>45705</v>
      </c>
      <c r="E14" s="88"/>
      <c r="F14" s="88"/>
      <c r="G14" s="89"/>
      <c r="H14" s="88"/>
      <c r="I14" s="88"/>
      <c r="J14" s="88"/>
      <c r="K14" s="88"/>
      <c r="L14" s="41"/>
    </row>
    <row r="15" spans="1:12" x14ac:dyDescent="0.15">
      <c r="A15" s="80" t="s">
        <v>3</v>
      </c>
      <c r="B15" s="81"/>
      <c r="C15" s="81"/>
      <c r="D15" s="82"/>
      <c r="E15" s="83"/>
      <c r="F15" s="83"/>
      <c r="G15" s="83"/>
      <c r="H15" s="83"/>
      <c r="I15" s="83"/>
      <c r="J15" s="83"/>
      <c r="K15" s="83"/>
      <c r="L15" s="83"/>
    </row>
    <row r="16" spans="1:12" x14ac:dyDescent="0.15">
      <c r="A16" s="81"/>
      <c r="B16" s="81"/>
      <c r="C16" s="81"/>
      <c r="D16" s="82"/>
      <c r="E16" s="83"/>
      <c r="F16" s="83"/>
      <c r="G16" s="83"/>
      <c r="H16" s="83"/>
      <c r="I16" s="83"/>
      <c r="J16" s="83"/>
      <c r="K16" s="83"/>
      <c r="L16" s="83"/>
    </row>
    <row r="17" spans="1:12" ht="24.75" x14ac:dyDescent="0.15">
      <c r="A17" s="42" t="s">
        <v>17</v>
      </c>
      <c r="B17" s="43" t="s">
        <v>18</v>
      </c>
      <c r="C17" s="44" t="s">
        <v>19</v>
      </c>
      <c r="D17" s="45" t="s">
        <v>21</v>
      </c>
      <c r="E17" s="46" t="s">
        <v>22</v>
      </c>
      <c r="F17" s="46" t="s">
        <v>23</v>
      </c>
      <c r="G17" s="47" t="s">
        <v>46</v>
      </c>
      <c r="H17" s="48" t="s">
        <v>25</v>
      </c>
      <c r="I17" s="48" t="s">
        <v>26</v>
      </c>
      <c r="J17" s="48" t="s">
        <v>27</v>
      </c>
      <c r="K17" s="48" t="s">
        <v>28</v>
      </c>
      <c r="L17" s="49" t="s">
        <v>29</v>
      </c>
    </row>
    <row r="18" spans="1:12" ht="40.5" x14ac:dyDescent="0.15">
      <c r="A18" s="7" t="s">
        <v>221</v>
      </c>
      <c r="B18" s="7" t="s">
        <v>103</v>
      </c>
      <c r="C18" s="7" t="s">
        <v>222</v>
      </c>
      <c r="D18" s="7">
        <v>6000</v>
      </c>
      <c r="E18" s="7">
        <v>300</v>
      </c>
      <c r="F18" s="7">
        <f>D18+E18</f>
        <v>6300</v>
      </c>
      <c r="G18" s="51" t="s">
        <v>32</v>
      </c>
      <c r="H18" s="7">
        <v>21</v>
      </c>
      <c r="I18" s="7">
        <v>22</v>
      </c>
      <c r="J18" s="7" t="s">
        <v>48</v>
      </c>
      <c r="K18" s="7">
        <v>3.9E-2</v>
      </c>
      <c r="L18" s="22" t="s">
        <v>224</v>
      </c>
    </row>
    <row r="19" spans="1:12" x14ac:dyDescent="0.15">
      <c r="A19" t="s">
        <v>34</v>
      </c>
      <c r="D19">
        <f>SUM(D18:D18)</f>
        <v>6000</v>
      </c>
      <c r="E19">
        <f>SUM(E18:E18)</f>
        <v>300</v>
      </c>
      <c r="F19">
        <f>SUM(F18:F18)</f>
        <v>6300</v>
      </c>
      <c r="H19">
        <f>SUM(H18:H18)</f>
        <v>21</v>
      </c>
      <c r="I19">
        <f>SUM(I18:I18)</f>
        <v>22</v>
      </c>
      <c r="K19">
        <f>SUM(K18:K18)</f>
        <v>3.9E-2</v>
      </c>
    </row>
    <row r="21" spans="1:12" ht="26.25" x14ac:dyDescent="0.15">
      <c r="A21" s="84" t="s">
        <v>1</v>
      </c>
      <c r="B21" s="85"/>
      <c r="C21" s="85"/>
      <c r="D21" s="85"/>
      <c r="E21" s="85"/>
      <c r="F21" s="85"/>
      <c r="G21" s="86"/>
      <c r="H21" s="85"/>
      <c r="I21" s="85"/>
      <c r="J21" s="85"/>
      <c r="K21" s="85"/>
      <c r="L21" s="41"/>
    </row>
    <row r="22" spans="1:12" ht="15" x14ac:dyDescent="0.15">
      <c r="A22" s="87" t="s">
        <v>2</v>
      </c>
      <c r="B22" s="87"/>
      <c r="C22" s="87"/>
      <c r="D22" s="88">
        <v>45705</v>
      </c>
      <c r="E22" s="88"/>
      <c r="F22" s="88"/>
      <c r="G22" s="89"/>
      <c r="H22" s="88"/>
      <c r="I22" s="88"/>
      <c r="J22" s="88"/>
      <c r="K22" s="88"/>
      <c r="L22" s="41"/>
    </row>
    <row r="23" spans="1:12" x14ac:dyDescent="0.15">
      <c r="A23" s="80" t="s">
        <v>3</v>
      </c>
      <c r="B23" s="81"/>
      <c r="C23" s="81"/>
      <c r="D23" s="82"/>
      <c r="E23" s="83"/>
      <c r="F23" s="83"/>
      <c r="G23" s="83"/>
      <c r="H23" s="83"/>
      <c r="I23" s="83"/>
      <c r="J23" s="83"/>
      <c r="K23" s="83"/>
      <c r="L23" s="83"/>
    </row>
    <row r="24" spans="1:12" x14ac:dyDescent="0.15">
      <c r="A24" s="81"/>
      <c r="B24" s="81"/>
      <c r="C24" s="81"/>
      <c r="D24" s="82"/>
      <c r="E24" s="83"/>
      <c r="F24" s="83"/>
      <c r="G24" s="83"/>
      <c r="H24" s="83"/>
      <c r="I24" s="83"/>
      <c r="J24" s="83"/>
      <c r="K24" s="83"/>
      <c r="L24" s="83"/>
    </row>
    <row r="25" spans="1:12" ht="24.75" x14ac:dyDescent="0.15">
      <c r="A25" s="42" t="s">
        <v>17</v>
      </c>
      <c r="B25" s="43" t="s">
        <v>18</v>
      </c>
      <c r="C25" s="44" t="s">
        <v>19</v>
      </c>
      <c r="D25" s="45" t="s">
        <v>21</v>
      </c>
      <c r="E25" s="46" t="s">
        <v>22</v>
      </c>
      <c r="F25" s="46" t="s">
        <v>23</v>
      </c>
      <c r="G25" s="47" t="s">
        <v>46</v>
      </c>
      <c r="H25" s="48" t="s">
        <v>25</v>
      </c>
      <c r="I25" s="48" t="s">
        <v>26</v>
      </c>
      <c r="J25" s="48" t="s">
        <v>27</v>
      </c>
      <c r="K25" s="48" t="s">
        <v>28</v>
      </c>
      <c r="L25" s="49" t="s">
        <v>29</v>
      </c>
    </row>
    <row r="26" spans="1:12" ht="40.5" x14ac:dyDescent="0.15">
      <c r="A26" s="7" t="s">
        <v>221</v>
      </c>
      <c r="B26" s="7" t="s">
        <v>105</v>
      </c>
      <c r="C26" s="7" t="s">
        <v>222</v>
      </c>
      <c r="D26" s="7">
        <v>1000</v>
      </c>
      <c r="E26" s="7">
        <v>100</v>
      </c>
      <c r="F26" s="7">
        <f>D26+E26</f>
        <v>1100</v>
      </c>
      <c r="G26" s="51" t="s">
        <v>32</v>
      </c>
      <c r="H26" s="7">
        <v>9</v>
      </c>
      <c r="I26" s="7">
        <v>10</v>
      </c>
      <c r="J26" s="7" t="s">
        <v>225</v>
      </c>
      <c r="K26" s="7">
        <v>0.02</v>
      </c>
      <c r="L26" s="22" t="s">
        <v>226</v>
      </c>
    </row>
    <row r="27" spans="1:12" x14ac:dyDescent="0.15">
      <c r="A27" t="s">
        <v>34</v>
      </c>
      <c r="D27">
        <f>SUM(D26:D26)</f>
        <v>1000</v>
      </c>
      <c r="E27">
        <f>SUM(E26:E26)</f>
        <v>100</v>
      </c>
      <c r="F27">
        <f>SUM(F26:F26)</f>
        <v>1100</v>
      </c>
      <c r="H27">
        <f>SUM(H26:H26)</f>
        <v>9</v>
      </c>
      <c r="I27">
        <f>SUM(I26:I26)</f>
        <v>10</v>
      </c>
      <c r="K27">
        <f>SUM(K26:K26)</f>
        <v>0.02</v>
      </c>
    </row>
    <row r="29" spans="1:12" ht="26.25" x14ac:dyDescent="0.15">
      <c r="A29" s="84" t="s">
        <v>1</v>
      </c>
      <c r="B29" s="85"/>
      <c r="C29" s="85"/>
      <c r="D29" s="85"/>
      <c r="E29" s="85"/>
      <c r="F29" s="85"/>
      <c r="G29" s="86"/>
      <c r="H29" s="85"/>
      <c r="I29" s="85"/>
      <c r="J29" s="85"/>
      <c r="K29" s="85"/>
      <c r="L29" s="41"/>
    </row>
    <row r="30" spans="1:12" ht="15" x14ac:dyDescent="0.15">
      <c r="A30" s="87" t="s">
        <v>2</v>
      </c>
      <c r="B30" s="87"/>
      <c r="C30" s="87"/>
      <c r="D30" s="88">
        <v>45705</v>
      </c>
      <c r="E30" s="88"/>
      <c r="F30" s="88"/>
      <c r="G30" s="89"/>
      <c r="H30" s="88"/>
      <c r="I30" s="88"/>
      <c r="J30" s="88"/>
      <c r="K30" s="88"/>
      <c r="L30" s="41"/>
    </row>
    <row r="31" spans="1:12" x14ac:dyDescent="0.15">
      <c r="A31" s="80" t="s">
        <v>3</v>
      </c>
      <c r="B31" s="81"/>
      <c r="C31" s="81"/>
      <c r="D31" s="82"/>
      <c r="E31" s="83"/>
      <c r="F31" s="83"/>
      <c r="G31" s="83"/>
      <c r="H31" s="83"/>
      <c r="I31" s="83"/>
      <c r="J31" s="83"/>
      <c r="K31" s="83"/>
      <c r="L31" s="83"/>
    </row>
    <row r="32" spans="1:12" x14ac:dyDescent="0.15">
      <c r="A32" s="81"/>
      <c r="B32" s="81"/>
      <c r="C32" s="81"/>
      <c r="D32" s="82"/>
      <c r="E32" s="83"/>
      <c r="F32" s="83"/>
      <c r="G32" s="83"/>
      <c r="H32" s="83"/>
      <c r="I32" s="83"/>
      <c r="J32" s="83"/>
      <c r="K32" s="83"/>
      <c r="L32" s="83"/>
    </row>
    <row r="33" spans="1:12" ht="24.75" x14ac:dyDescent="0.15">
      <c r="A33" s="42" t="s">
        <v>17</v>
      </c>
      <c r="B33" s="43" t="s">
        <v>18</v>
      </c>
      <c r="C33" s="44" t="s">
        <v>19</v>
      </c>
      <c r="D33" s="45" t="s">
        <v>21</v>
      </c>
      <c r="E33" s="46" t="s">
        <v>22</v>
      </c>
      <c r="F33" s="46" t="s">
        <v>23</v>
      </c>
      <c r="G33" s="47" t="s">
        <v>46</v>
      </c>
      <c r="H33" s="48" t="s">
        <v>25</v>
      </c>
      <c r="I33" s="48" t="s">
        <v>26</v>
      </c>
      <c r="J33" s="48" t="s">
        <v>27</v>
      </c>
      <c r="K33" s="48" t="s">
        <v>28</v>
      </c>
      <c r="L33" s="49" t="s">
        <v>29</v>
      </c>
    </row>
    <row r="34" spans="1:12" ht="40.5" x14ac:dyDescent="0.15">
      <c r="A34" s="7" t="s">
        <v>221</v>
      </c>
      <c r="B34" s="7" t="s">
        <v>105</v>
      </c>
      <c r="C34" s="7" t="s">
        <v>227</v>
      </c>
      <c r="D34" s="7">
        <v>2500</v>
      </c>
      <c r="E34" s="7"/>
      <c r="F34" s="7">
        <f t="shared" ref="F34:F37" si="0">D34+E34</f>
        <v>2500</v>
      </c>
      <c r="G34" s="51" t="s">
        <v>90</v>
      </c>
      <c r="H34" s="7">
        <v>15.1</v>
      </c>
      <c r="I34" s="7">
        <v>16.100000000000001</v>
      </c>
      <c r="J34" s="7" t="s">
        <v>48</v>
      </c>
      <c r="K34" s="7">
        <v>3.9E-2</v>
      </c>
      <c r="L34" s="22" t="s">
        <v>228</v>
      </c>
    </row>
    <row r="35" spans="1:12" x14ac:dyDescent="0.15">
      <c r="D35" s="7">
        <v>2500</v>
      </c>
      <c r="E35" s="7"/>
      <c r="F35" s="7">
        <f t="shared" si="0"/>
        <v>2500</v>
      </c>
      <c r="G35" s="7" t="s">
        <v>91</v>
      </c>
      <c r="H35" s="7">
        <v>15.1</v>
      </c>
      <c r="I35" s="7">
        <v>16.100000000000001</v>
      </c>
      <c r="J35" s="7" t="s">
        <v>48</v>
      </c>
      <c r="K35" s="7">
        <v>3.9E-2</v>
      </c>
      <c r="L35" s="7"/>
    </row>
    <row r="36" spans="1:12" x14ac:dyDescent="0.15">
      <c r="D36" s="7">
        <v>2500</v>
      </c>
      <c r="E36" s="7"/>
      <c r="F36" s="7">
        <f t="shared" si="0"/>
        <v>2500</v>
      </c>
      <c r="G36" s="7" t="s">
        <v>92</v>
      </c>
      <c r="H36" s="7">
        <v>15.1</v>
      </c>
      <c r="I36" s="7">
        <v>16.100000000000001</v>
      </c>
      <c r="J36" s="7" t="s">
        <v>48</v>
      </c>
      <c r="K36" s="7">
        <v>3.9E-2</v>
      </c>
      <c r="L36" s="7"/>
    </row>
    <row r="37" spans="1:12" x14ac:dyDescent="0.15">
      <c r="D37" s="7">
        <v>450</v>
      </c>
      <c r="E37" s="7">
        <v>200</v>
      </c>
      <c r="F37" s="7">
        <f t="shared" si="0"/>
        <v>650</v>
      </c>
      <c r="G37" s="7" t="s">
        <v>93</v>
      </c>
      <c r="H37" s="7">
        <v>5</v>
      </c>
      <c r="I37" s="7">
        <v>6</v>
      </c>
      <c r="J37" s="7" t="s">
        <v>229</v>
      </c>
      <c r="K37" s="7">
        <v>0.01</v>
      </c>
      <c r="L37" s="7"/>
    </row>
    <row r="38" spans="1:12" x14ac:dyDescent="0.15">
      <c r="A38" t="s">
        <v>34</v>
      </c>
      <c r="D38">
        <f>SUM(D34:D37)</f>
        <v>7950</v>
      </c>
      <c r="E38">
        <f>SUM(E34:E37)</f>
        <v>200</v>
      </c>
      <c r="F38">
        <f>SUM(F34:F37)</f>
        <v>8150</v>
      </c>
      <c r="H38">
        <f>SUM(H34:H37)</f>
        <v>50.3</v>
      </c>
      <c r="I38">
        <f>SUM(I34:I37)</f>
        <v>54.3</v>
      </c>
      <c r="K38">
        <f>SUM(K34:K37)</f>
        <v>0.127</v>
      </c>
    </row>
    <row r="40" spans="1:12" ht="26.25" x14ac:dyDescent="0.15">
      <c r="A40" s="84" t="s">
        <v>1</v>
      </c>
      <c r="B40" s="85"/>
      <c r="C40" s="85"/>
      <c r="D40" s="85"/>
      <c r="E40" s="85"/>
      <c r="F40" s="85"/>
      <c r="G40" s="86"/>
      <c r="H40" s="85"/>
      <c r="I40" s="85"/>
      <c r="J40" s="85"/>
      <c r="K40" s="85"/>
      <c r="L40" s="41"/>
    </row>
    <row r="41" spans="1:12" ht="15" x14ac:dyDescent="0.15">
      <c r="A41" s="87" t="s">
        <v>2</v>
      </c>
      <c r="B41" s="87"/>
      <c r="C41" s="87"/>
      <c r="D41" s="88">
        <v>45705</v>
      </c>
      <c r="E41" s="88"/>
      <c r="F41" s="88"/>
      <c r="G41" s="89"/>
      <c r="H41" s="88"/>
      <c r="I41" s="88"/>
      <c r="J41" s="88"/>
      <c r="K41" s="88"/>
      <c r="L41" s="41"/>
    </row>
    <row r="42" spans="1:12" x14ac:dyDescent="0.15">
      <c r="A42" s="80" t="s">
        <v>3</v>
      </c>
      <c r="B42" s="81"/>
      <c r="C42" s="81"/>
      <c r="D42" s="82"/>
      <c r="E42" s="83"/>
      <c r="F42" s="83"/>
      <c r="G42" s="83"/>
      <c r="H42" s="83"/>
      <c r="I42" s="83"/>
      <c r="J42" s="83"/>
      <c r="K42" s="83"/>
      <c r="L42" s="83"/>
    </row>
    <row r="43" spans="1:12" x14ac:dyDescent="0.15">
      <c r="A43" s="81"/>
      <c r="B43" s="81"/>
      <c r="C43" s="81"/>
      <c r="D43" s="82"/>
      <c r="E43" s="83"/>
      <c r="F43" s="83"/>
      <c r="G43" s="83"/>
      <c r="H43" s="83"/>
      <c r="I43" s="83"/>
      <c r="J43" s="83"/>
      <c r="K43" s="83"/>
      <c r="L43" s="83"/>
    </row>
    <row r="44" spans="1:12" ht="24.75" x14ac:dyDescent="0.15">
      <c r="A44" s="42" t="s">
        <v>17</v>
      </c>
      <c r="B44" s="43" t="s">
        <v>18</v>
      </c>
      <c r="C44" s="44" t="s">
        <v>19</v>
      </c>
      <c r="D44" s="45" t="s">
        <v>21</v>
      </c>
      <c r="E44" s="46" t="s">
        <v>22</v>
      </c>
      <c r="F44" s="46" t="s">
        <v>23</v>
      </c>
      <c r="G44" s="47" t="s">
        <v>46</v>
      </c>
      <c r="H44" s="48" t="s">
        <v>25</v>
      </c>
      <c r="I44" s="48" t="s">
        <v>26</v>
      </c>
      <c r="J44" s="48" t="s">
        <v>27</v>
      </c>
      <c r="K44" s="48" t="s">
        <v>28</v>
      </c>
      <c r="L44" s="49" t="s">
        <v>29</v>
      </c>
    </row>
    <row r="45" spans="1:12" ht="40.5" x14ac:dyDescent="0.15">
      <c r="A45" s="7" t="s">
        <v>221</v>
      </c>
      <c r="B45" s="7" t="s">
        <v>106</v>
      </c>
      <c r="C45" s="7" t="s">
        <v>222</v>
      </c>
      <c r="D45" s="7">
        <v>3000</v>
      </c>
      <c r="E45" s="7"/>
      <c r="F45" s="7">
        <f>D45+E45</f>
        <v>3000</v>
      </c>
      <c r="G45" s="51" t="s">
        <v>47</v>
      </c>
      <c r="H45" s="7">
        <v>18.3</v>
      </c>
      <c r="I45" s="7">
        <v>19.3</v>
      </c>
      <c r="J45" s="7" t="s">
        <v>48</v>
      </c>
      <c r="K45" s="7">
        <v>3.9E-2</v>
      </c>
      <c r="L45" s="22" t="s">
        <v>226</v>
      </c>
    </row>
    <row r="46" spans="1:12" x14ac:dyDescent="0.15">
      <c r="D46" s="7">
        <v>1000</v>
      </c>
      <c r="E46" s="7">
        <v>100</v>
      </c>
      <c r="F46" s="7">
        <f>D46+E46</f>
        <v>1100</v>
      </c>
      <c r="G46" s="51" t="s">
        <v>49</v>
      </c>
      <c r="H46" s="7">
        <v>7</v>
      </c>
      <c r="I46" s="7">
        <v>8</v>
      </c>
      <c r="J46" s="7" t="s">
        <v>230</v>
      </c>
      <c r="K46" s="7">
        <v>1.4999999999999999E-2</v>
      </c>
      <c r="L46" s="7"/>
    </row>
    <row r="47" spans="1:12" x14ac:dyDescent="0.15">
      <c r="A47" t="s">
        <v>34</v>
      </c>
      <c r="D47">
        <f>SUM(D45:D46)</f>
        <v>4000</v>
      </c>
      <c r="E47">
        <f>SUM(E45:E46)</f>
        <v>100</v>
      </c>
      <c r="F47">
        <f>SUM(F45:F46)</f>
        <v>4100</v>
      </c>
      <c r="H47">
        <f>SUM(H45:H46)</f>
        <v>25.3</v>
      </c>
      <c r="I47">
        <f>SUM(I45:I46)</f>
        <v>27.3</v>
      </c>
      <c r="K47">
        <f>SUM(K45:K46)</f>
        <v>5.3999999999999999E-2</v>
      </c>
    </row>
    <row r="49" spans="1:12" ht="26.25" x14ac:dyDescent="0.15">
      <c r="A49" s="84" t="s">
        <v>1</v>
      </c>
      <c r="B49" s="85"/>
      <c r="C49" s="85"/>
      <c r="D49" s="85"/>
      <c r="E49" s="85"/>
      <c r="F49" s="85"/>
      <c r="G49" s="86"/>
      <c r="H49" s="85"/>
      <c r="I49" s="85"/>
      <c r="J49" s="85"/>
      <c r="K49" s="85"/>
      <c r="L49" s="41"/>
    </row>
    <row r="50" spans="1:12" ht="15" x14ac:dyDescent="0.15">
      <c r="A50" s="87" t="s">
        <v>2</v>
      </c>
      <c r="B50" s="87"/>
      <c r="C50" s="87"/>
      <c r="D50" s="88">
        <v>45705</v>
      </c>
      <c r="E50" s="88"/>
      <c r="F50" s="88"/>
      <c r="G50" s="89"/>
      <c r="H50" s="88"/>
      <c r="I50" s="88"/>
      <c r="J50" s="88"/>
      <c r="K50" s="88"/>
      <c r="L50" s="41"/>
    </row>
    <row r="51" spans="1:12" x14ac:dyDescent="0.15">
      <c r="A51" s="80" t="s">
        <v>3</v>
      </c>
      <c r="B51" s="81"/>
      <c r="C51" s="81"/>
      <c r="D51" s="82"/>
      <c r="E51" s="83"/>
      <c r="F51" s="83"/>
      <c r="G51" s="83"/>
      <c r="H51" s="83"/>
      <c r="I51" s="83"/>
      <c r="J51" s="83"/>
      <c r="K51" s="83"/>
      <c r="L51" s="83"/>
    </row>
    <row r="52" spans="1:12" x14ac:dyDescent="0.15">
      <c r="A52" s="81"/>
      <c r="B52" s="81"/>
      <c r="C52" s="81"/>
      <c r="D52" s="82"/>
      <c r="E52" s="83"/>
      <c r="F52" s="83"/>
      <c r="G52" s="83"/>
      <c r="H52" s="83"/>
      <c r="I52" s="83"/>
      <c r="J52" s="83"/>
      <c r="K52" s="83"/>
      <c r="L52" s="83"/>
    </row>
    <row r="53" spans="1:12" ht="24.75" x14ac:dyDescent="0.15">
      <c r="A53" s="42" t="s">
        <v>17</v>
      </c>
      <c r="B53" s="43" t="s">
        <v>18</v>
      </c>
      <c r="C53" s="44" t="s">
        <v>19</v>
      </c>
      <c r="D53" s="45" t="s">
        <v>21</v>
      </c>
      <c r="E53" s="46" t="s">
        <v>22</v>
      </c>
      <c r="F53" s="46" t="s">
        <v>23</v>
      </c>
      <c r="G53" s="47" t="s">
        <v>46</v>
      </c>
      <c r="H53" s="48" t="s">
        <v>25</v>
      </c>
      <c r="I53" s="48" t="s">
        <v>26</v>
      </c>
      <c r="J53" s="48" t="s">
        <v>27</v>
      </c>
      <c r="K53" s="48" t="s">
        <v>28</v>
      </c>
      <c r="L53" s="49" t="s">
        <v>29</v>
      </c>
    </row>
    <row r="54" spans="1:12" ht="40.5" x14ac:dyDescent="0.15">
      <c r="A54" s="7" t="s">
        <v>221</v>
      </c>
      <c r="B54" s="7" t="s">
        <v>106</v>
      </c>
      <c r="C54" s="7" t="s">
        <v>227</v>
      </c>
      <c r="D54" s="7">
        <v>3000</v>
      </c>
      <c r="E54" s="7"/>
      <c r="F54" s="7">
        <f t="shared" ref="F54:F59" si="1">D54+E54</f>
        <v>3000</v>
      </c>
      <c r="G54" s="51" t="s">
        <v>94</v>
      </c>
      <c r="H54" s="7">
        <v>18.3</v>
      </c>
      <c r="I54" s="7">
        <v>19.3</v>
      </c>
      <c r="J54" s="7" t="s">
        <v>48</v>
      </c>
      <c r="K54" s="7">
        <v>3.9E-2</v>
      </c>
      <c r="L54" s="22" t="s">
        <v>228</v>
      </c>
    </row>
    <row r="55" spans="1:12" x14ac:dyDescent="0.15">
      <c r="D55" s="7">
        <v>3000</v>
      </c>
      <c r="E55" s="7"/>
      <c r="F55" s="7">
        <f t="shared" si="1"/>
        <v>3000</v>
      </c>
      <c r="G55" s="7" t="s">
        <v>95</v>
      </c>
      <c r="H55" s="7">
        <v>18.3</v>
      </c>
      <c r="I55" s="7">
        <v>19.3</v>
      </c>
      <c r="J55" s="7" t="s">
        <v>48</v>
      </c>
      <c r="K55" s="7">
        <v>3.9E-2</v>
      </c>
      <c r="L55" s="7"/>
    </row>
    <row r="56" spans="1:12" x14ac:dyDescent="0.15">
      <c r="D56" s="7">
        <v>3000</v>
      </c>
      <c r="E56" s="7"/>
      <c r="F56" s="7">
        <f t="shared" si="1"/>
        <v>3000</v>
      </c>
      <c r="G56" s="7" t="s">
        <v>96</v>
      </c>
      <c r="H56" s="7">
        <v>18.3</v>
      </c>
      <c r="I56" s="7">
        <v>19.3</v>
      </c>
      <c r="J56" s="7" t="s">
        <v>48</v>
      </c>
      <c r="K56" s="7">
        <v>3.9E-2</v>
      </c>
      <c r="L56" s="7"/>
    </row>
    <row r="57" spans="1:12" x14ac:dyDescent="0.15">
      <c r="D57" s="7">
        <v>3000</v>
      </c>
      <c r="E57" s="7"/>
      <c r="F57" s="7">
        <f t="shared" si="1"/>
        <v>3000</v>
      </c>
      <c r="G57" s="7" t="s">
        <v>97</v>
      </c>
      <c r="H57" s="7">
        <v>18.3</v>
      </c>
      <c r="I57" s="7">
        <v>19.3</v>
      </c>
      <c r="J57" s="7" t="s">
        <v>48</v>
      </c>
      <c r="K57" s="7">
        <v>3.9E-2</v>
      </c>
      <c r="L57" s="7"/>
    </row>
    <row r="58" spans="1:12" x14ac:dyDescent="0.15">
      <c r="D58" s="7">
        <v>3000</v>
      </c>
      <c r="E58" s="7"/>
      <c r="F58" s="7">
        <f t="shared" si="1"/>
        <v>3000</v>
      </c>
      <c r="G58" s="7" t="s">
        <v>98</v>
      </c>
      <c r="H58" s="7">
        <v>18.3</v>
      </c>
      <c r="I58" s="7">
        <v>19.3</v>
      </c>
      <c r="J58" s="7" t="s">
        <v>48</v>
      </c>
      <c r="K58" s="7">
        <v>3.9E-2</v>
      </c>
      <c r="L58" s="7"/>
    </row>
    <row r="59" spans="1:12" x14ac:dyDescent="0.15">
      <c r="D59" s="7">
        <v>2050</v>
      </c>
      <c r="E59" s="7">
        <v>400</v>
      </c>
      <c r="F59" s="7">
        <f t="shared" si="1"/>
        <v>2450</v>
      </c>
      <c r="G59" s="7" t="s">
        <v>99</v>
      </c>
      <c r="H59" s="7">
        <v>15</v>
      </c>
      <c r="I59" s="7">
        <v>16</v>
      </c>
      <c r="J59" s="7" t="s">
        <v>150</v>
      </c>
      <c r="K59" s="7">
        <v>0.03</v>
      </c>
      <c r="L59" s="7"/>
    </row>
    <row r="60" spans="1:12" x14ac:dyDescent="0.15">
      <c r="A60" t="s">
        <v>34</v>
      </c>
      <c r="D60">
        <f>SUM(D54:D59)</f>
        <v>17050</v>
      </c>
      <c r="E60">
        <f>SUM(E54:E59)</f>
        <v>400</v>
      </c>
      <c r="F60">
        <f>SUM(F54:F59)</f>
        <v>17450</v>
      </c>
      <c r="H60">
        <f>SUM(H54:H59)</f>
        <v>106.5</v>
      </c>
      <c r="I60">
        <f>SUM(I54:I59)</f>
        <v>112.5</v>
      </c>
      <c r="K60">
        <f>SUM(K54:K59)</f>
        <v>0.22500000000000001</v>
      </c>
    </row>
    <row r="62" spans="1:12" ht="26.25" x14ac:dyDescent="0.15">
      <c r="A62" s="84" t="s">
        <v>1</v>
      </c>
      <c r="B62" s="85"/>
      <c r="C62" s="85"/>
      <c r="D62" s="85"/>
      <c r="E62" s="85"/>
      <c r="F62" s="85"/>
      <c r="G62" s="86"/>
      <c r="H62" s="85"/>
      <c r="I62" s="85"/>
      <c r="J62" s="85"/>
      <c r="K62" s="85"/>
      <c r="L62" s="41"/>
    </row>
    <row r="63" spans="1:12" ht="15" x14ac:dyDescent="0.15">
      <c r="A63" s="87" t="s">
        <v>2</v>
      </c>
      <c r="B63" s="87"/>
      <c r="C63" s="87"/>
      <c r="D63" s="88">
        <v>45705</v>
      </c>
      <c r="E63" s="88"/>
      <c r="F63" s="88"/>
      <c r="G63" s="89"/>
      <c r="H63" s="88"/>
      <c r="I63" s="88"/>
      <c r="J63" s="88"/>
      <c r="K63" s="88"/>
      <c r="L63" s="41"/>
    </row>
    <row r="64" spans="1:12" x14ac:dyDescent="0.15">
      <c r="A64" s="80" t="s">
        <v>3</v>
      </c>
      <c r="B64" s="81"/>
      <c r="C64" s="81"/>
      <c r="D64" s="82"/>
      <c r="E64" s="83"/>
      <c r="F64" s="83"/>
      <c r="G64" s="83"/>
      <c r="H64" s="83"/>
      <c r="I64" s="83"/>
      <c r="J64" s="83"/>
      <c r="K64" s="83"/>
      <c r="L64" s="83"/>
    </row>
    <row r="65" spans="1:12" x14ac:dyDescent="0.15">
      <c r="A65" s="81"/>
      <c r="B65" s="81"/>
      <c r="C65" s="81"/>
      <c r="D65" s="82"/>
      <c r="E65" s="83"/>
      <c r="F65" s="83"/>
      <c r="G65" s="83"/>
      <c r="H65" s="83"/>
      <c r="I65" s="83"/>
      <c r="J65" s="83"/>
      <c r="K65" s="83"/>
      <c r="L65" s="83"/>
    </row>
    <row r="66" spans="1:12" ht="24.75" x14ac:dyDescent="0.15">
      <c r="A66" s="42" t="s">
        <v>17</v>
      </c>
      <c r="B66" s="43" t="s">
        <v>18</v>
      </c>
      <c r="C66" s="44" t="s">
        <v>19</v>
      </c>
      <c r="D66" s="45" t="s">
        <v>21</v>
      </c>
      <c r="E66" s="46" t="s">
        <v>22</v>
      </c>
      <c r="F66" s="46" t="s">
        <v>23</v>
      </c>
      <c r="G66" s="47" t="s">
        <v>46</v>
      </c>
      <c r="H66" s="48" t="s">
        <v>25</v>
      </c>
      <c r="I66" s="48" t="s">
        <v>26</v>
      </c>
      <c r="J66" s="48" t="s">
        <v>27</v>
      </c>
      <c r="K66" s="48" t="s">
        <v>28</v>
      </c>
      <c r="L66" s="49" t="s">
        <v>29</v>
      </c>
    </row>
    <row r="67" spans="1:12" ht="40.5" x14ac:dyDescent="0.15">
      <c r="A67" s="7" t="s">
        <v>221</v>
      </c>
      <c r="B67" s="7" t="s">
        <v>106</v>
      </c>
      <c r="C67" s="7" t="s">
        <v>227</v>
      </c>
      <c r="D67" s="7">
        <v>3000</v>
      </c>
      <c r="E67" s="7"/>
      <c r="F67" s="7">
        <f t="shared" ref="F67:F73" si="2">D67+E67</f>
        <v>3000</v>
      </c>
      <c r="G67" s="51" t="s">
        <v>39</v>
      </c>
      <c r="H67" s="7">
        <v>18.3</v>
      </c>
      <c r="I67" s="7">
        <v>19.3</v>
      </c>
      <c r="J67" s="7" t="s">
        <v>48</v>
      </c>
      <c r="K67" s="7">
        <v>3.9E-2</v>
      </c>
      <c r="L67" s="22" t="s">
        <v>231</v>
      </c>
    </row>
    <row r="68" spans="1:12" x14ac:dyDescent="0.15">
      <c r="D68" s="7">
        <v>3000</v>
      </c>
      <c r="E68" s="7"/>
      <c r="F68" s="7">
        <f t="shared" si="2"/>
        <v>3000</v>
      </c>
      <c r="G68" s="7" t="s">
        <v>40</v>
      </c>
      <c r="H68" s="7">
        <v>18.3</v>
      </c>
      <c r="I68" s="7">
        <v>19.3</v>
      </c>
      <c r="J68" s="7" t="s">
        <v>48</v>
      </c>
      <c r="K68" s="7">
        <v>3.9E-2</v>
      </c>
      <c r="L68" s="7"/>
    </row>
    <row r="69" spans="1:12" x14ac:dyDescent="0.15">
      <c r="D69" s="7">
        <v>3000</v>
      </c>
      <c r="E69" s="7"/>
      <c r="F69" s="7">
        <f t="shared" si="2"/>
        <v>3000</v>
      </c>
      <c r="G69" s="7" t="s">
        <v>41</v>
      </c>
      <c r="H69" s="7">
        <v>18.3</v>
      </c>
      <c r="I69" s="7">
        <v>19.3</v>
      </c>
      <c r="J69" s="7" t="s">
        <v>48</v>
      </c>
      <c r="K69" s="7">
        <v>3.9E-2</v>
      </c>
      <c r="L69" s="7"/>
    </row>
    <row r="70" spans="1:12" x14ac:dyDescent="0.15">
      <c r="D70" s="7">
        <v>3000</v>
      </c>
      <c r="E70" s="7"/>
      <c r="F70" s="7">
        <f t="shared" si="2"/>
        <v>3000</v>
      </c>
      <c r="G70" s="7" t="s">
        <v>42</v>
      </c>
      <c r="H70" s="7">
        <v>18.3</v>
      </c>
      <c r="I70" s="7">
        <v>19.3</v>
      </c>
      <c r="J70" s="7" t="s">
        <v>48</v>
      </c>
      <c r="K70" s="7">
        <v>3.9E-2</v>
      </c>
      <c r="L70" s="7"/>
    </row>
    <row r="71" spans="1:12" x14ac:dyDescent="0.15">
      <c r="D71" s="7">
        <v>3000</v>
      </c>
      <c r="E71" s="7"/>
      <c r="F71" s="7">
        <f t="shared" si="2"/>
        <v>3000</v>
      </c>
      <c r="G71" s="7" t="s">
        <v>43</v>
      </c>
      <c r="H71" s="7">
        <v>18.3</v>
      </c>
      <c r="I71" s="7">
        <v>19.3</v>
      </c>
      <c r="J71" s="7" t="s">
        <v>48</v>
      </c>
      <c r="K71" s="7">
        <v>3.9E-2</v>
      </c>
      <c r="L71" s="7"/>
    </row>
    <row r="72" spans="1:12" x14ac:dyDescent="0.15">
      <c r="D72" s="7">
        <v>3000</v>
      </c>
      <c r="E72" s="7"/>
      <c r="F72" s="7">
        <f t="shared" si="2"/>
        <v>3000</v>
      </c>
      <c r="G72" s="7" t="s">
        <v>44</v>
      </c>
      <c r="H72" s="7">
        <v>18.3</v>
      </c>
      <c r="I72" s="7">
        <v>19.3</v>
      </c>
      <c r="J72" s="7" t="s">
        <v>48</v>
      </c>
      <c r="K72" s="7">
        <v>3.9E-2</v>
      </c>
      <c r="L72" s="7"/>
    </row>
    <row r="73" spans="1:12" x14ac:dyDescent="0.15">
      <c r="D73" s="7">
        <v>2000</v>
      </c>
      <c r="E73" s="7">
        <v>400</v>
      </c>
      <c r="F73" s="7">
        <f t="shared" si="2"/>
        <v>2400</v>
      </c>
      <c r="G73" s="7" t="s">
        <v>45</v>
      </c>
      <c r="H73" s="7">
        <v>15</v>
      </c>
      <c r="I73" s="7">
        <v>16</v>
      </c>
      <c r="J73" s="7" t="s">
        <v>150</v>
      </c>
      <c r="K73" s="7">
        <v>0.03</v>
      </c>
      <c r="L73" s="7"/>
    </row>
    <row r="74" spans="1:12" x14ac:dyDescent="0.15">
      <c r="A74" t="s">
        <v>34</v>
      </c>
      <c r="D74">
        <f>SUM(D67:D73)</f>
        <v>20000</v>
      </c>
      <c r="E74">
        <f>SUM(E67:E73)</f>
        <v>400</v>
      </c>
      <c r="F74">
        <f>SUM(F67:F73)</f>
        <v>20400</v>
      </c>
      <c r="H74">
        <f>SUM(H67:H73)</f>
        <v>124.8</v>
      </c>
      <c r="I74">
        <f>SUM(I67:I73)</f>
        <v>131.80000000000001</v>
      </c>
      <c r="K74">
        <f>SUM(K67:K73)</f>
        <v>0.26400000000000001</v>
      </c>
    </row>
    <row r="76" spans="1:12" ht="26.25" x14ac:dyDescent="0.15">
      <c r="A76" s="84" t="s">
        <v>1</v>
      </c>
      <c r="B76" s="85"/>
      <c r="C76" s="85"/>
      <c r="D76" s="85"/>
      <c r="E76" s="85"/>
      <c r="F76" s="85"/>
      <c r="G76" s="86"/>
      <c r="H76" s="85"/>
      <c r="I76" s="85"/>
      <c r="J76" s="85"/>
      <c r="K76" s="85"/>
      <c r="L76" s="41"/>
    </row>
    <row r="77" spans="1:12" ht="15" x14ac:dyDescent="0.15">
      <c r="A77" s="87" t="s">
        <v>2</v>
      </c>
      <c r="B77" s="87"/>
      <c r="C77" s="87"/>
      <c r="D77" s="88">
        <v>45705</v>
      </c>
      <c r="E77" s="88"/>
      <c r="F77" s="88"/>
      <c r="G77" s="89"/>
      <c r="H77" s="88"/>
      <c r="I77" s="88"/>
      <c r="J77" s="88"/>
      <c r="K77" s="88"/>
      <c r="L77" s="41"/>
    </row>
    <row r="78" spans="1:12" x14ac:dyDescent="0.15">
      <c r="A78" s="80" t="s">
        <v>3</v>
      </c>
      <c r="B78" s="81"/>
      <c r="C78" s="81"/>
      <c r="D78" s="82"/>
      <c r="E78" s="83"/>
      <c r="F78" s="83"/>
      <c r="G78" s="83"/>
      <c r="H78" s="83"/>
      <c r="I78" s="83"/>
      <c r="J78" s="83"/>
      <c r="K78" s="83"/>
      <c r="L78" s="83"/>
    </row>
    <row r="79" spans="1:12" x14ac:dyDescent="0.15">
      <c r="A79" s="81"/>
      <c r="B79" s="81"/>
      <c r="C79" s="81"/>
      <c r="D79" s="82"/>
      <c r="E79" s="83"/>
      <c r="F79" s="83"/>
      <c r="G79" s="83"/>
      <c r="H79" s="83"/>
      <c r="I79" s="83"/>
      <c r="J79" s="83"/>
      <c r="K79" s="83"/>
      <c r="L79" s="83"/>
    </row>
    <row r="80" spans="1:12" ht="24.75" x14ac:dyDescent="0.15">
      <c r="A80" s="42" t="s">
        <v>17</v>
      </c>
      <c r="B80" s="43" t="s">
        <v>18</v>
      </c>
      <c r="C80" s="44" t="s">
        <v>19</v>
      </c>
      <c r="D80" s="45" t="s">
        <v>21</v>
      </c>
      <c r="E80" s="46" t="s">
        <v>22</v>
      </c>
      <c r="F80" s="46" t="s">
        <v>23</v>
      </c>
      <c r="G80" s="47" t="s">
        <v>46</v>
      </c>
      <c r="H80" s="48" t="s">
        <v>25</v>
      </c>
      <c r="I80" s="48" t="s">
        <v>26</v>
      </c>
      <c r="J80" s="48" t="s">
        <v>27</v>
      </c>
      <c r="K80" s="48" t="s">
        <v>28</v>
      </c>
      <c r="L80" s="49" t="s">
        <v>29</v>
      </c>
    </row>
    <row r="81" spans="1:12" ht="54" x14ac:dyDescent="0.15">
      <c r="A81" s="7" t="s">
        <v>221</v>
      </c>
      <c r="B81" s="7" t="s">
        <v>185</v>
      </c>
      <c r="C81" s="50" t="s">
        <v>222</v>
      </c>
      <c r="D81" s="7">
        <v>5000</v>
      </c>
      <c r="E81" s="7"/>
      <c r="F81" s="7">
        <f t="shared" ref="F81:F87" si="3">D81+E81</f>
        <v>5000</v>
      </c>
      <c r="G81" s="51" t="s">
        <v>232</v>
      </c>
      <c r="H81" s="7">
        <v>21</v>
      </c>
      <c r="I81" s="7">
        <v>22</v>
      </c>
      <c r="J81" s="7" t="s">
        <v>48</v>
      </c>
      <c r="K81" s="7">
        <v>3.9E-2</v>
      </c>
      <c r="L81" s="22" t="s">
        <v>233</v>
      </c>
    </row>
    <row r="82" spans="1:12" x14ac:dyDescent="0.15">
      <c r="D82" s="7">
        <v>5000</v>
      </c>
      <c r="E82" s="7"/>
      <c r="F82" s="7">
        <f t="shared" si="3"/>
        <v>5000</v>
      </c>
      <c r="G82" s="7" t="s">
        <v>234</v>
      </c>
      <c r="H82" s="7">
        <v>21</v>
      </c>
      <c r="I82" s="7">
        <v>22</v>
      </c>
      <c r="J82" s="7" t="s">
        <v>48</v>
      </c>
      <c r="K82" s="7">
        <v>3.9E-2</v>
      </c>
      <c r="L82" s="7"/>
    </row>
    <row r="83" spans="1:12" x14ac:dyDescent="0.15">
      <c r="D83" s="7">
        <v>5000</v>
      </c>
      <c r="E83" s="7"/>
      <c r="F83" s="7">
        <f t="shared" si="3"/>
        <v>5000</v>
      </c>
      <c r="G83" s="7" t="s">
        <v>235</v>
      </c>
      <c r="H83" s="7">
        <v>21</v>
      </c>
      <c r="I83" s="7">
        <v>22</v>
      </c>
      <c r="J83" s="7" t="s">
        <v>48</v>
      </c>
      <c r="K83" s="7">
        <v>3.9E-2</v>
      </c>
      <c r="L83" s="7"/>
    </row>
    <row r="84" spans="1:12" x14ac:dyDescent="0.15">
      <c r="D84" s="7">
        <v>5000</v>
      </c>
      <c r="E84" s="7"/>
      <c r="F84" s="7">
        <f t="shared" si="3"/>
        <v>5000</v>
      </c>
      <c r="G84" s="7" t="s">
        <v>236</v>
      </c>
      <c r="H84" s="7">
        <v>21</v>
      </c>
      <c r="I84" s="7">
        <v>22</v>
      </c>
      <c r="J84" s="7" t="s">
        <v>48</v>
      </c>
      <c r="K84" s="7">
        <v>3.9E-2</v>
      </c>
      <c r="L84" s="7"/>
    </row>
    <row r="85" spans="1:12" x14ac:dyDescent="0.15">
      <c r="D85" s="7">
        <v>5000</v>
      </c>
      <c r="E85" s="7"/>
      <c r="F85" s="7">
        <f t="shared" si="3"/>
        <v>5000</v>
      </c>
      <c r="G85" s="7" t="s">
        <v>237</v>
      </c>
      <c r="H85" s="7">
        <v>21</v>
      </c>
      <c r="I85" s="7">
        <v>22</v>
      </c>
      <c r="J85" s="7" t="s">
        <v>48</v>
      </c>
      <c r="K85" s="7">
        <v>3.9E-2</v>
      </c>
      <c r="L85" s="7"/>
    </row>
    <row r="86" spans="1:12" x14ac:dyDescent="0.15">
      <c r="D86" s="7">
        <v>5000</v>
      </c>
      <c r="E86" s="7"/>
      <c r="F86" s="7">
        <f t="shared" si="3"/>
        <v>5000</v>
      </c>
      <c r="G86" s="7" t="s">
        <v>238</v>
      </c>
      <c r="H86" s="7">
        <v>21</v>
      </c>
      <c r="I86" s="7">
        <v>22</v>
      </c>
      <c r="J86" s="7" t="s">
        <v>48</v>
      </c>
      <c r="K86" s="7">
        <v>3.9E-2</v>
      </c>
      <c r="L86" s="7"/>
    </row>
    <row r="87" spans="1:12" x14ac:dyDescent="0.15">
      <c r="D87" s="7">
        <v>5000</v>
      </c>
      <c r="E87" s="7"/>
      <c r="F87" s="7">
        <f t="shared" si="3"/>
        <v>5000</v>
      </c>
      <c r="G87" s="7" t="s">
        <v>239</v>
      </c>
      <c r="H87" s="7">
        <v>21</v>
      </c>
      <c r="I87" s="7">
        <v>22</v>
      </c>
      <c r="J87" s="7" t="s">
        <v>48</v>
      </c>
      <c r="K87" s="7">
        <v>3.9E-2</v>
      </c>
      <c r="L87" s="7"/>
    </row>
    <row r="88" spans="1:12" x14ac:dyDescent="0.15">
      <c r="D88" s="7">
        <v>5000</v>
      </c>
      <c r="E88" s="7"/>
      <c r="F88" s="7">
        <f t="shared" ref="F88:F98" si="4">D88+E88</f>
        <v>5000</v>
      </c>
      <c r="G88" s="7" t="s">
        <v>240</v>
      </c>
      <c r="H88" s="7">
        <v>21</v>
      </c>
      <c r="I88" s="7">
        <v>22</v>
      </c>
      <c r="J88" s="7" t="s">
        <v>48</v>
      </c>
      <c r="K88" s="7">
        <v>3.9E-2</v>
      </c>
      <c r="L88" s="7"/>
    </row>
    <row r="89" spans="1:12" x14ac:dyDescent="0.15">
      <c r="D89" s="7">
        <v>5000</v>
      </c>
      <c r="E89" s="7"/>
      <c r="F89" s="7">
        <f t="shared" si="4"/>
        <v>5000</v>
      </c>
      <c r="G89" s="7" t="s">
        <v>241</v>
      </c>
      <c r="H89" s="7">
        <v>21</v>
      </c>
      <c r="I89" s="7">
        <v>22</v>
      </c>
      <c r="J89" s="7" t="s">
        <v>48</v>
      </c>
      <c r="K89" s="7">
        <v>3.9E-2</v>
      </c>
      <c r="L89" s="7"/>
    </row>
    <row r="90" spans="1:12" x14ac:dyDescent="0.15">
      <c r="D90" s="7">
        <v>5000</v>
      </c>
      <c r="E90" s="7"/>
      <c r="F90" s="7">
        <f t="shared" si="4"/>
        <v>5000</v>
      </c>
      <c r="G90" s="7" t="s">
        <v>242</v>
      </c>
      <c r="H90" s="7">
        <v>21</v>
      </c>
      <c r="I90" s="7">
        <v>22</v>
      </c>
      <c r="J90" s="7" t="s">
        <v>48</v>
      </c>
      <c r="K90" s="7">
        <v>3.9E-2</v>
      </c>
      <c r="L90" s="7"/>
    </row>
    <row r="91" spans="1:12" x14ac:dyDescent="0.15">
      <c r="D91" s="7">
        <v>5000</v>
      </c>
      <c r="E91" s="7"/>
      <c r="F91" s="7">
        <f t="shared" si="4"/>
        <v>5000</v>
      </c>
      <c r="G91" s="7" t="s">
        <v>243</v>
      </c>
      <c r="H91" s="7">
        <v>21</v>
      </c>
      <c r="I91" s="7">
        <v>22</v>
      </c>
      <c r="J91" s="7" t="s">
        <v>48</v>
      </c>
      <c r="K91" s="7">
        <v>3.9E-2</v>
      </c>
      <c r="L91" s="7"/>
    </row>
    <row r="92" spans="1:12" x14ac:dyDescent="0.15">
      <c r="D92" s="7">
        <v>5000</v>
      </c>
      <c r="E92" s="7"/>
      <c r="F92" s="7">
        <f t="shared" si="4"/>
        <v>5000</v>
      </c>
      <c r="G92" s="7" t="s">
        <v>244</v>
      </c>
      <c r="H92" s="7">
        <v>21</v>
      </c>
      <c r="I92" s="7">
        <v>22</v>
      </c>
      <c r="J92" s="7" t="s">
        <v>48</v>
      </c>
      <c r="K92" s="7">
        <v>3.9E-2</v>
      </c>
      <c r="L92" s="7"/>
    </row>
    <row r="93" spans="1:12" x14ac:dyDescent="0.15">
      <c r="D93" s="7">
        <v>5000</v>
      </c>
      <c r="E93" s="7"/>
      <c r="F93" s="7">
        <f t="shared" si="4"/>
        <v>5000</v>
      </c>
      <c r="G93" s="7" t="s">
        <v>245</v>
      </c>
      <c r="H93" s="7">
        <v>21</v>
      </c>
      <c r="I93" s="7">
        <v>22</v>
      </c>
      <c r="J93" s="7" t="s">
        <v>48</v>
      </c>
      <c r="K93" s="7">
        <v>3.9E-2</v>
      </c>
      <c r="L93" s="7"/>
    </row>
    <row r="94" spans="1:12" x14ac:dyDescent="0.15">
      <c r="D94" s="7">
        <v>5000</v>
      </c>
      <c r="E94" s="7"/>
      <c r="F94" s="7">
        <f t="shared" si="4"/>
        <v>5000</v>
      </c>
      <c r="G94" s="7" t="s">
        <v>246</v>
      </c>
      <c r="H94" s="7">
        <v>21</v>
      </c>
      <c r="I94" s="7">
        <v>22</v>
      </c>
      <c r="J94" s="7" t="s">
        <v>48</v>
      </c>
      <c r="K94" s="7">
        <v>3.9E-2</v>
      </c>
      <c r="L94" s="7"/>
    </row>
    <row r="95" spans="1:12" x14ac:dyDescent="0.15">
      <c r="D95" s="7">
        <v>5000</v>
      </c>
      <c r="E95" s="7"/>
      <c r="F95" s="7">
        <f t="shared" si="4"/>
        <v>5000</v>
      </c>
      <c r="G95" s="7" t="s">
        <v>247</v>
      </c>
      <c r="H95" s="7">
        <v>21</v>
      </c>
      <c r="I95" s="7">
        <v>22</v>
      </c>
      <c r="J95" s="7" t="s">
        <v>48</v>
      </c>
      <c r="K95" s="7">
        <v>3.9E-2</v>
      </c>
      <c r="L95" s="7"/>
    </row>
    <row r="96" spans="1:12" x14ac:dyDescent="0.15">
      <c r="D96" s="7">
        <v>5000</v>
      </c>
      <c r="E96" s="7"/>
      <c r="F96" s="7">
        <f t="shared" si="4"/>
        <v>5000</v>
      </c>
      <c r="G96" s="7" t="s">
        <v>248</v>
      </c>
      <c r="H96" s="7">
        <v>21</v>
      </c>
      <c r="I96" s="7">
        <v>22</v>
      </c>
      <c r="J96" s="7" t="s">
        <v>48</v>
      </c>
      <c r="K96" s="7">
        <v>3.9E-2</v>
      </c>
      <c r="L96" s="7"/>
    </row>
    <row r="97" spans="1:12" x14ac:dyDescent="0.15">
      <c r="D97" s="7">
        <v>5000</v>
      </c>
      <c r="E97" s="7"/>
      <c r="F97" s="7">
        <f t="shared" si="4"/>
        <v>5000</v>
      </c>
      <c r="G97" s="7" t="s">
        <v>249</v>
      </c>
      <c r="H97" s="7">
        <v>21</v>
      </c>
      <c r="I97" s="7">
        <v>22</v>
      </c>
      <c r="J97" s="7" t="s">
        <v>48</v>
      </c>
      <c r="K97" s="7">
        <v>3.9E-2</v>
      </c>
      <c r="L97" s="7"/>
    </row>
    <row r="98" spans="1:12" x14ac:dyDescent="0.15">
      <c r="D98" s="7"/>
      <c r="E98" s="7">
        <v>1700</v>
      </c>
      <c r="F98" s="7">
        <f t="shared" si="4"/>
        <v>1700</v>
      </c>
      <c r="G98" s="7" t="s">
        <v>250</v>
      </c>
      <c r="H98" s="7">
        <v>8</v>
      </c>
      <c r="I98" s="7">
        <v>9</v>
      </c>
      <c r="J98" s="7" t="s">
        <v>230</v>
      </c>
      <c r="K98" s="7">
        <v>1.4999999999999999E-2</v>
      </c>
      <c r="L98" s="7"/>
    </row>
    <row r="99" spans="1:12" x14ac:dyDescent="0.15">
      <c r="A99" t="s">
        <v>34</v>
      </c>
      <c r="D99">
        <f>SUM(D81:D98)</f>
        <v>85000</v>
      </c>
      <c r="E99">
        <f>SUM(E81:E98)</f>
        <v>1700</v>
      </c>
      <c r="F99">
        <f>SUM(F81:F98)</f>
        <v>86700</v>
      </c>
      <c r="H99">
        <f>SUM(H81:H98)</f>
        <v>365</v>
      </c>
      <c r="I99">
        <f>SUM(I81:I98)</f>
        <v>383</v>
      </c>
      <c r="K99">
        <f>SUM(K81:K98)</f>
        <v>0.67800000000000005</v>
      </c>
    </row>
    <row r="101" spans="1:12" ht="26.25" x14ac:dyDescent="0.15">
      <c r="A101" s="84" t="s">
        <v>1</v>
      </c>
      <c r="B101" s="85"/>
      <c r="C101" s="85"/>
      <c r="D101" s="85"/>
      <c r="E101" s="85"/>
      <c r="F101" s="85"/>
      <c r="G101" s="86"/>
      <c r="H101" s="85"/>
      <c r="I101" s="85"/>
      <c r="J101" s="85"/>
      <c r="K101" s="85"/>
      <c r="L101" s="41"/>
    </row>
    <row r="102" spans="1:12" ht="15" x14ac:dyDescent="0.15">
      <c r="A102" s="87" t="s">
        <v>2</v>
      </c>
      <c r="B102" s="87"/>
      <c r="C102" s="87"/>
      <c r="D102" s="88">
        <v>45705</v>
      </c>
      <c r="E102" s="88"/>
      <c r="F102" s="88"/>
      <c r="G102" s="89"/>
      <c r="H102" s="88"/>
      <c r="I102" s="88"/>
      <c r="J102" s="88"/>
      <c r="K102" s="88"/>
      <c r="L102" s="41"/>
    </row>
    <row r="103" spans="1:12" x14ac:dyDescent="0.15">
      <c r="A103" s="80" t="s">
        <v>3</v>
      </c>
      <c r="B103" s="81"/>
      <c r="C103" s="81"/>
      <c r="D103" s="82"/>
      <c r="E103" s="83"/>
      <c r="F103" s="83"/>
      <c r="G103" s="83"/>
      <c r="H103" s="83"/>
      <c r="I103" s="83"/>
      <c r="J103" s="83"/>
      <c r="K103" s="83"/>
      <c r="L103" s="83"/>
    </row>
    <row r="104" spans="1:12" x14ac:dyDescent="0.15">
      <c r="A104" s="81"/>
      <c r="B104" s="81"/>
      <c r="C104" s="81"/>
      <c r="D104" s="82"/>
      <c r="E104" s="83"/>
      <c r="F104" s="83"/>
      <c r="G104" s="83"/>
      <c r="H104" s="83"/>
      <c r="I104" s="83"/>
      <c r="J104" s="83"/>
      <c r="K104" s="83"/>
      <c r="L104" s="83"/>
    </row>
    <row r="105" spans="1:12" ht="24.75" x14ac:dyDescent="0.15">
      <c r="A105" s="42" t="s">
        <v>17</v>
      </c>
      <c r="B105" s="43" t="s">
        <v>18</v>
      </c>
      <c r="C105" s="44" t="s">
        <v>19</v>
      </c>
      <c r="D105" s="45" t="s">
        <v>21</v>
      </c>
      <c r="E105" s="46" t="s">
        <v>22</v>
      </c>
      <c r="F105" s="46" t="s">
        <v>23</v>
      </c>
      <c r="G105" s="47" t="s">
        <v>46</v>
      </c>
      <c r="H105" s="48" t="s">
        <v>25</v>
      </c>
      <c r="I105" s="48" t="s">
        <v>26</v>
      </c>
      <c r="J105" s="48" t="s">
        <v>27</v>
      </c>
      <c r="K105" s="48" t="s">
        <v>28</v>
      </c>
      <c r="L105" s="49" t="s">
        <v>29</v>
      </c>
    </row>
    <row r="106" spans="1:12" ht="27" x14ac:dyDescent="0.15">
      <c r="A106" s="7" t="s">
        <v>221</v>
      </c>
      <c r="B106" s="7" t="s">
        <v>185</v>
      </c>
      <c r="C106" s="7" t="s">
        <v>227</v>
      </c>
      <c r="D106" s="7">
        <v>5000</v>
      </c>
      <c r="E106" s="7"/>
      <c r="F106" s="7">
        <f t="shared" ref="F106:F111" si="5">D106+E106</f>
        <v>5000</v>
      </c>
      <c r="G106" s="51" t="s">
        <v>94</v>
      </c>
      <c r="H106" s="7">
        <v>21</v>
      </c>
      <c r="I106" s="7">
        <v>22</v>
      </c>
      <c r="J106" s="7" t="s">
        <v>48</v>
      </c>
      <c r="K106" s="7">
        <v>3.9E-2</v>
      </c>
      <c r="L106" s="22" t="s">
        <v>251</v>
      </c>
    </row>
    <row r="107" spans="1:12" x14ac:dyDescent="0.15">
      <c r="D107" s="7">
        <v>5000</v>
      </c>
      <c r="E107" s="7"/>
      <c r="F107" s="7">
        <f t="shared" si="5"/>
        <v>5000</v>
      </c>
      <c r="G107" s="7" t="s">
        <v>95</v>
      </c>
      <c r="H107" s="7">
        <v>21</v>
      </c>
      <c r="I107" s="7">
        <v>22</v>
      </c>
      <c r="J107" s="7" t="s">
        <v>48</v>
      </c>
      <c r="K107" s="7">
        <v>3.9E-2</v>
      </c>
      <c r="L107" s="7"/>
    </row>
    <row r="108" spans="1:12" x14ac:dyDescent="0.15">
      <c r="D108" s="7">
        <v>5000</v>
      </c>
      <c r="E108" s="7"/>
      <c r="F108" s="7">
        <f t="shared" si="5"/>
        <v>5000</v>
      </c>
      <c r="G108" s="7" t="s">
        <v>96</v>
      </c>
      <c r="H108" s="7">
        <v>21</v>
      </c>
      <c r="I108" s="7">
        <v>22</v>
      </c>
      <c r="J108" s="7" t="s">
        <v>48</v>
      </c>
      <c r="K108" s="7">
        <v>3.9E-2</v>
      </c>
      <c r="L108" s="7"/>
    </row>
    <row r="109" spans="1:12" x14ac:dyDescent="0.15">
      <c r="D109" s="7">
        <v>5000</v>
      </c>
      <c r="E109" s="7"/>
      <c r="F109" s="7">
        <f t="shared" si="5"/>
        <v>5000</v>
      </c>
      <c r="G109" s="7" t="s">
        <v>97</v>
      </c>
      <c r="H109" s="7">
        <v>21</v>
      </c>
      <c r="I109" s="7">
        <v>22</v>
      </c>
      <c r="J109" s="7" t="s">
        <v>48</v>
      </c>
      <c r="K109" s="7">
        <v>3.9E-2</v>
      </c>
      <c r="L109" s="7"/>
    </row>
    <row r="110" spans="1:12" x14ac:dyDescent="0.15">
      <c r="D110" s="7">
        <v>5000</v>
      </c>
      <c r="E110" s="7"/>
      <c r="F110" s="7">
        <f t="shared" si="5"/>
        <v>5000</v>
      </c>
      <c r="G110" s="7" t="s">
        <v>98</v>
      </c>
      <c r="H110" s="7">
        <v>21</v>
      </c>
      <c r="I110" s="7">
        <v>22</v>
      </c>
      <c r="J110" s="7" t="s">
        <v>48</v>
      </c>
      <c r="K110" s="7">
        <v>3.9E-2</v>
      </c>
      <c r="L110" s="7"/>
    </row>
    <row r="111" spans="1:12" x14ac:dyDescent="0.15">
      <c r="D111" s="7">
        <v>2154</v>
      </c>
      <c r="E111" s="7">
        <v>600</v>
      </c>
      <c r="F111" s="7">
        <f t="shared" si="5"/>
        <v>2754</v>
      </c>
      <c r="G111" s="7" t="s">
        <v>99</v>
      </c>
      <c r="H111" s="7">
        <v>15</v>
      </c>
      <c r="I111" s="7">
        <v>16</v>
      </c>
      <c r="J111" s="7" t="s">
        <v>150</v>
      </c>
      <c r="K111" s="7">
        <v>0.03</v>
      </c>
      <c r="L111" s="7"/>
    </row>
    <row r="112" spans="1:12" x14ac:dyDescent="0.15">
      <c r="A112" t="s">
        <v>34</v>
      </c>
      <c r="D112">
        <f>SUM(D106:D111)</f>
        <v>27154</v>
      </c>
      <c r="E112">
        <f>SUM(E106:E111)</f>
        <v>600</v>
      </c>
      <c r="F112">
        <f>SUM(F106:F111)</f>
        <v>27754</v>
      </c>
      <c r="H112">
        <f>SUM(H106:H111)</f>
        <v>120</v>
      </c>
      <c r="I112">
        <f>SUM(I106:I111)</f>
        <v>126</v>
      </c>
      <c r="K112">
        <f>SUM(K106:K111)</f>
        <v>0.22500000000000001</v>
      </c>
    </row>
  </sheetData>
  <mergeCells count="45">
    <mergeCell ref="A29:K29"/>
    <mergeCell ref="A30:C30"/>
    <mergeCell ref="D30:K30"/>
    <mergeCell ref="A1:K1"/>
    <mergeCell ref="A2:C2"/>
    <mergeCell ref="D2:K2"/>
    <mergeCell ref="A13:K13"/>
    <mergeCell ref="A14:C14"/>
    <mergeCell ref="D14:K14"/>
    <mergeCell ref="A77:C77"/>
    <mergeCell ref="D77:K77"/>
    <mergeCell ref="D64:L65"/>
    <mergeCell ref="A40:K40"/>
    <mergeCell ref="A41:C41"/>
    <mergeCell ref="D41:K41"/>
    <mergeCell ref="A49:K49"/>
    <mergeCell ref="A50:C50"/>
    <mergeCell ref="D50:K50"/>
    <mergeCell ref="A64:C65"/>
    <mergeCell ref="A62:K62"/>
    <mergeCell ref="A63:C63"/>
    <mergeCell ref="D63:K63"/>
    <mergeCell ref="A76:K76"/>
    <mergeCell ref="A31:C32"/>
    <mergeCell ref="D31:L32"/>
    <mergeCell ref="A42:C43"/>
    <mergeCell ref="D42:L43"/>
    <mergeCell ref="A51:C52"/>
    <mergeCell ref="D51:L52"/>
    <mergeCell ref="A3:C4"/>
    <mergeCell ref="D3:L4"/>
    <mergeCell ref="A15:C16"/>
    <mergeCell ref="D15:L16"/>
    <mergeCell ref="A23:C24"/>
    <mergeCell ref="D23:L24"/>
    <mergeCell ref="A21:K21"/>
    <mergeCell ref="A22:C22"/>
    <mergeCell ref="D22:K22"/>
    <mergeCell ref="A78:C79"/>
    <mergeCell ref="D78:L79"/>
    <mergeCell ref="A103:C104"/>
    <mergeCell ref="D103:L104"/>
    <mergeCell ref="A101:K101"/>
    <mergeCell ref="A102:C102"/>
    <mergeCell ref="D102:K102"/>
  </mergeCells>
  <phoneticPr fontId="29" type="noConversion"/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FF00"/>
    <pageSetUpPr fitToPage="1"/>
  </sheetPr>
  <dimension ref="A1:M34"/>
  <sheetViews>
    <sheetView workbookViewId="0">
      <pane xSplit="1" ySplit="8" topLeftCell="B9" activePane="bottomRight" state="frozen"/>
      <selection pane="topRight"/>
      <selection pane="bottomLeft"/>
      <selection pane="bottomRight" sqref="A1:M8"/>
    </sheetView>
  </sheetViews>
  <sheetFormatPr defaultColWidth="9" defaultRowHeight="13.5" x14ac:dyDescent="0.15"/>
  <cols>
    <col min="1" max="1" width="11.5" customWidth="1"/>
    <col min="2" max="2" width="39.5" style="62" customWidth="1"/>
    <col min="3" max="3" width="14.25" customWidth="1"/>
    <col min="12" max="12" width="9.375"/>
  </cols>
  <sheetData>
    <row r="1" spans="1:13" ht="26.25" x14ac:dyDescent="0.15">
      <c r="A1" s="84" t="s">
        <v>0</v>
      </c>
      <c r="B1" s="101"/>
      <c r="C1" s="85"/>
      <c r="D1" s="85"/>
      <c r="E1" s="85"/>
      <c r="F1" s="85"/>
      <c r="G1" s="85"/>
      <c r="H1" s="84"/>
      <c r="I1" s="85"/>
      <c r="J1" s="85"/>
      <c r="K1" s="85"/>
      <c r="L1" s="85"/>
      <c r="M1" s="41"/>
    </row>
    <row r="2" spans="1:13" ht="26.25" x14ac:dyDescent="0.15">
      <c r="A2" s="84" t="s">
        <v>1</v>
      </c>
      <c r="B2" s="101"/>
      <c r="C2" s="85"/>
      <c r="D2" s="85"/>
      <c r="E2" s="85"/>
      <c r="F2" s="85"/>
      <c r="G2" s="85"/>
      <c r="H2" s="84"/>
      <c r="I2" s="85"/>
      <c r="J2" s="85"/>
      <c r="K2" s="85"/>
      <c r="L2" s="85"/>
      <c r="M2" s="41"/>
    </row>
    <row r="3" spans="1:13" ht="15" x14ac:dyDescent="0.15">
      <c r="A3" s="87" t="s">
        <v>2</v>
      </c>
      <c r="B3" s="102"/>
      <c r="C3" s="87"/>
      <c r="D3" s="87"/>
      <c r="E3" s="88">
        <v>45714</v>
      </c>
      <c r="F3" s="88"/>
      <c r="G3" s="88"/>
      <c r="H3" s="88"/>
      <c r="I3" s="88"/>
      <c r="J3" s="88"/>
      <c r="K3" s="88"/>
      <c r="L3" s="88"/>
      <c r="M3" s="41"/>
    </row>
    <row r="4" spans="1:13" x14ac:dyDescent="0.15">
      <c r="A4" s="80" t="s">
        <v>3</v>
      </c>
      <c r="B4" s="97"/>
      <c r="C4" s="81"/>
      <c r="D4" s="81"/>
      <c r="E4" s="82"/>
      <c r="F4" s="83"/>
      <c r="G4" s="83"/>
      <c r="H4" s="83"/>
      <c r="I4" s="83"/>
      <c r="J4" s="83"/>
      <c r="K4" s="83"/>
      <c r="L4" s="83"/>
      <c r="M4" s="83"/>
    </row>
    <row r="5" spans="1:13" x14ac:dyDescent="0.15">
      <c r="A5" s="81"/>
      <c r="B5" s="97"/>
      <c r="C5" s="81"/>
      <c r="D5" s="81"/>
      <c r="E5" s="82"/>
      <c r="F5" s="83"/>
      <c r="G5" s="83"/>
      <c r="H5" s="83"/>
      <c r="I5" s="83"/>
      <c r="J5" s="83"/>
      <c r="K5" s="83"/>
      <c r="L5" s="83"/>
      <c r="M5" s="83"/>
    </row>
    <row r="6" spans="1:13" ht="15" x14ac:dyDescent="0.15">
      <c r="A6" s="41"/>
      <c r="B6" s="63"/>
      <c r="C6" s="41"/>
      <c r="D6" s="41"/>
      <c r="E6" s="64"/>
      <c r="F6" s="65"/>
      <c r="G6" s="64"/>
      <c r="H6" s="64"/>
      <c r="I6" s="64"/>
      <c r="J6" s="64"/>
      <c r="K6" s="64"/>
      <c r="L6" s="64"/>
    </row>
    <row r="7" spans="1:13" ht="38.25" x14ac:dyDescent="0.15">
      <c r="A7" s="8" t="s">
        <v>4</v>
      </c>
      <c r="B7" s="9" t="s">
        <v>5</v>
      </c>
      <c r="C7" s="9" t="s">
        <v>6</v>
      </c>
      <c r="D7" s="10" t="s">
        <v>7</v>
      </c>
      <c r="E7" s="11" t="s">
        <v>8</v>
      </c>
      <c r="F7" s="11" t="s">
        <v>9</v>
      </c>
      <c r="G7" s="11" t="s">
        <v>10</v>
      </c>
      <c r="H7" s="10" t="s">
        <v>11</v>
      </c>
      <c r="I7" s="12" t="s">
        <v>12</v>
      </c>
      <c r="J7" s="12" t="s">
        <v>13</v>
      </c>
      <c r="K7" s="12" t="s">
        <v>14</v>
      </c>
      <c r="L7" s="12" t="s">
        <v>15</v>
      </c>
      <c r="M7" s="12" t="s">
        <v>16</v>
      </c>
    </row>
    <row r="8" spans="1:13" ht="24.75" x14ac:dyDescent="0.15">
      <c r="A8" s="42" t="s">
        <v>17</v>
      </c>
      <c r="B8" s="43" t="s">
        <v>18</v>
      </c>
      <c r="C8" s="43" t="s">
        <v>19</v>
      </c>
      <c r="D8" s="44" t="s">
        <v>20</v>
      </c>
      <c r="E8" s="45" t="s">
        <v>21</v>
      </c>
      <c r="F8" s="46" t="s">
        <v>22</v>
      </c>
      <c r="G8" s="46" t="s">
        <v>23</v>
      </c>
      <c r="H8" s="47" t="s">
        <v>46</v>
      </c>
      <c r="I8" s="48" t="s">
        <v>25</v>
      </c>
      <c r="J8" s="48" t="s">
        <v>26</v>
      </c>
      <c r="K8" s="48" t="s">
        <v>27</v>
      </c>
      <c r="L8" s="48" t="s">
        <v>28</v>
      </c>
      <c r="M8" s="49" t="s">
        <v>29</v>
      </c>
    </row>
    <row r="9" spans="1:13" x14ac:dyDescent="0.15">
      <c r="A9" s="7" t="s">
        <v>252</v>
      </c>
      <c r="B9" s="22" t="s">
        <v>253</v>
      </c>
      <c r="C9" s="22" t="s">
        <v>30</v>
      </c>
      <c r="D9" s="7" t="s">
        <v>217</v>
      </c>
      <c r="E9" s="7">
        <v>3268</v>
      </c>
      <c r="F9" s="7">
        <f>G9-E9</f>
        <v>232</v>
      </c>
      <c r="G9" s="7">
        <v>3500</v>
      </c>
      <c r="H9" s="98" t="s">
        <v>32</v>
      </c>
      <c r="I9" s="94">
        <v>4.8</v>
      </c>
      <c r="J9" s="94">
        <v>5.0999999999999996</v>
      </c>
      <c r="K9" s="94" t="s">
        <v>254</v>
      </c>
      <c r="L9" s="94">
        <f>0.35*0.25*0.15</f>
        <v>1.3125E-2</v>
      </c>
      <c r="M9" s="7"/>
    </row>
    <row r="10" spans="1:13" x14ac:dyDescent="0.15">
      <c r="A10" s="7" t="s">
        <v>252</v>
      </c>
      <c r="B10" s="22" t="s">
        <v>253</v>
      </c>
      <c r="C10" s="22" t="s">
        <v>30</v>
      </c>
      <c r="D10" s="7" t="s">
        <v>38</v>
      </c>
      <c r="E10" s="7">
        <v>10308</v>
      </c>
      <c r="F10" s="7">
        <f t="shared" ref="F10:F34" si="0">G10-E10</f>
        <v>292</v>
      </c>
      <c r="G10" s="7">
        <v>10600</v>
      </c>
      <c r="H10" s="99"/>
      <c r="I10" s="95"/>
      <c r="J10" s="95"/>
      <c r="K10" s="95"/>
      <c r="L10" s="95"/>
      <c r="M10" s="7"/>
    </row>
    <row r="11" spans="1:13" x14ac:dyDescent="0.15">
      <c r="A11" s="7" t="s">
        <v>252</v>
      </c>
      <c r="B11" s="22" t="s">
        <v>253</v>
      </c>
      <c r="C11" s="22" t="s">
        <v>30</v>
      </c>
      <c r="D11" s="73" t="s">
        <v>218</v>
      </c>
      <c r="E11" s="7">
        <v>8684</v>
      </c>
      <c r="F11" s="7">
        <f t="shared" si="0"/>
        <v>316</v>
      </c>
      <c r="G11" s="7">
        <v>9000</v>
      </c>
      <c r="H11" s="99"/>
      <c r="I11" s="95"/>
      <c r="J11" s="95"/>
      <c r="K11" s="95"/>
      <c r="L11" s="95"/>
      <c r="M11" s="7"/>
    </row>
    <row r="12" spans="1:13" x14ac:dyDescent="0.15">
      <c r="A12" s="7" t="s">
        <v>252</v>
      </c>
      <c r="B12" s="22" t="s">
        <v>253</v>
      </c>
      <c r="C12" s="22" t="s">
        <v>30</v>
      </c>
      <c r="D12" s="73" t="s">
        <v>220</v>
      </c>
      <c r="E12" s="7">
        <v>4894</v>
      </c>
      <c r="F12" s="7">
        <f t="shared" si="0"/>
        <v>206</v>
      </c>
      <c r="G12" s="7">
        <v>5100</v>
      </c>
      <c r="H12" s="99"/>
      <c r="I12" s="95"/>
      <c r="J12" s="95"/>
      <c r="K12" s="95"/>
      <c r="L12" s="95"/>
      <c r="M12" s="7"/>
    </row>
    <row r="13" spans="1:13" ht="27" x14ac:dyDescent="0.15">
      <c r="A13" s="7" t="s">
        <v>252</v>
      </c>
      <c r="B13" s="22" t="s">
        <v>255</v>
      </c>
      <c r="C13" s="22" t="s">
        <v>30</v>
      </c>
      <c r="D13" s="73" t="s">
        <v>256</v>
      </c>
      <c r="E13" s="7">
        <v>2000</v>
      </c>
      <c r="F13" s="7">
        <f t="shared" si="0"/>
        <v>200</v>
      </c>
      <c r="G13" s="7">
        <v>2200</v>
      </c>
      <c r="H13" s="99"/>
      <c r="I13" s="95"/>
      <c r="J13" s="95"/>
      <c r="K13" s="95"/>
      <c r="L13" s="95"/>
      <c r="M13" s="7"/>
    </row>
    <row r="14" spans="1:13" ht="27" x14ac:dyDescent="0.15">
      <c r="A14" s="7" t="s">
        <v>252</v>
      </c>
      <c r="B14" s="22" t="s">
        <v>255</v>
      </c>
      <c r="C14" s="22" t="s">
        <v>30</v>
      </c>
      <c r="D14" s="73" t="s">
        <v>171</v>
      </c>
      <c r="E14" s="7">
        <v>4000</v>
      </c>
      <c r="F14" s="7">
        <f t="shared" si="0"/>
        <v>300</v>
      </c>
      <c r="G14" s="7">
        <v>4300</v>
      </c>
      <c r="H14" s="99"/>
      <c r="I14" s="95"/>
      <c r="J14" s="95"/>
      <c r="K14" s="95"/>
      <c r="L14" s="95"/>
      <c r="M14" s="7"/>
    </row>
    <row r="15" spans="1:13" ht="27" x14ac:dyDescent="0.15">
      <c r="A15" s="7" t="s">
        <v>252</v>
      </c>
      <c r="B15" s="22" t="s">
        <v>257</v>
      </c>
      <c r="C15" s="22" t="s">
        <v>30</v>
      </c>
      <c r="D15" s="73" t="s">
        <v>173</v>
      </c>
      <c r="E15" s="7">
        <v>7350</v>
      </c>
      <c r="F15" s="7">
        <f t="shared" si="0"/>
        <v>250</v>
      </c>
      <c r="G15" s="7">
        <v>7600</v>
      </c>
      <c r="H15" s="99"/>
      <c r="I15" s="95"/>
      <c r="J15" s="95"/>
      <c r="K15" s="95"/>
      <c r="L15" s="95"/>
      <c r="M15" s="7"/>
    </row>
    <row r="16" spans="1:13" ht="27" x14ac:dyDescent="0.15">
      <c r="A16" s="7" t="s">
        <v>252</v>
      </c>
      <c r="B16" s="22" t="s">
        <v>257</v>
      </c>
      <c r="C16" s="22" t="s">
        <v>30</v>
      </c>
      <c r="D16" s="73" t="s">
        <v>174</v>
      </c>
      <c r="E16" s="7">
        <v>9400</v>
      </c>
      <c r="F16" s="7">
        <f t="shared" si="0"/>
        <v>400</v>
      </c>
      <c r="G16" s="7">
        <v>9800</v>
      </c>
      <c r="H16" s="99"/>
      <c r="I16" s="95"/>
      <c r="J16" s="95"/>
      <c r="K16" s="95"/>
      <c r="L16" s="95"/>
      <c r="M16" s="7"/>
    </row>
    <row r="17" spans="1:13" ht="27" x14ac:dyDescent="0.15">
      <c r="A17" s="7" t="s">
        <v>252</v>
      </c>
      <c r="B17" s="22" t="s">
        <v>257</v>
      </c>
      <c r="C17" s="22" t="s">
        <v>30</v>
      </c>
      <c r="D17" s="73" t="s">
        <v>175</v>
      </c>
      <c r="E17" s="7">
        <v>8400</v>
      </c>
      <c r="F17" s="7">
        <f t="shared" si="0"/>
        <v>200</v>
      </c>
      <c r="G17" s="7">
        <v>8600</v>
      </c>
      <c r="H17" s="99"/>
      <c r="I17" s="95"/>
      <c r="J17" s="95"/>
      <c r="K17" s="95"/>
      <c r="L17" s="95"/>
      <c r="M17" s="7"/>
    </row>
    <row r="18" spans="1:13" ht="27" x14ac:dyDescent="0.15">
      <c r="A18" s="7" t="s">
        <v>252</v>
      </c>
      <c r="B18" s="22" t="s">
        <v>258</v>
      </c>
      <c r="C18" s="22" t="s">
        <v>30</v>
      </c>
      <c r="D18" s="73" t="s">
        <v>176</v>
      </c>
      <c r="E18" s="7">
        <v>5900</v>
      </c>
      <c r="F18" s="7">
        <f t="shared" si="0"/>
        <v>250</v>
      </c>
      <c r="G18" s="7">
        <v>6150</v>
      </c>
      <c r="H18" s="99"/>
      <c r="I18" s="95"/>
      <c r="J18" s="95"/>
      <c r="K18" s="95"/>
      <c r="L18" s="95"/>
      <c r="M18" s="7"/>
    </row>
    <row r="19" spans="1:13" ht="27" x14ac:dyDescent="0.15">
      <c r="A19" s="7" t="s">
        <v>252</v>
      </c>
      <c r="B19" s="22" t="s">
        <v>259</v>
      </c>
      <c r="C19" s="22" t="s">
        <v>30</v>
      </c>
      <c r="D19" s="7" t="s">
        <v>178</v>
      </c>
      <c r="E19" s="7">
        <v>4100</v>
      </c>
      <c r="F19" s="7">
        <f t="shared" si="0"/>
        <v>200</v>
      </c>
      <c r="G19" s="7">
        <v>4300</v>
      </c>
      <c r="H19" s="99"/>
      <c r="I19" s="95"/>
      <c r="J19" s="95"/>
      <c r="K19" s="95"/>
      <c r="L19" s="95"/>
      <c r="M19" s="7"/>
    </row>
    <row r="20" spans="1:13" ht="27" x14ac:dyDescent="0.15">
      <c r="A20" s="7" t="s">
        <v>252</v>
      </c>
      <c r="B20" s="22" t="s">
        <v>259</v>
      </c>
      <c r="C20" s="22" t="s">
        <v>30</v>
      </c>
      <c r="D20" s="7" t="s">
        <v>179</v>
      </c>
      <c r="E20" s="7">
        <v>3850</v>
      </c>
      <c r="F20" s="7">
        <f t="shared" si="0"/>
        <v>150</v>
      </c>
      <c r="G20" s="7">
        <v>4000</v>
      </c>
      <c r="H20" s="100"/>
      <c r="I20" s="96"/>
      <c r="J20" s="96"/>
      <c r="K20" s="96"/>
      <c r="L20" s="96"/>
      <c r="M20" s="7"/>
    </row>
    <row r="21" spans="1:13" ht="27" x14ac:dyDescent="0.15">
      <c r="A21" s="7" t="s">
        <v>252</v>
      </c>
      <c r="B21" s="22" t="s">
        <v>260</v>
      </c>
      <c r="C21" s="7" t="s">
        <v>30</v>
      </c>
      <c r="D21" s="7" t="s">
        <v>217</v>
      </c>
      <c r="E21" s="7">
        <v>18300</v>
      </c>
      <c r="F21" s="7">
        <f t="shared" si="0"/>
        <v>300</v>
      </c>
      <c r="G21" s="7">
        <v>18600</v>
      </c>
      <c r="H21" s="98" t="s">
        <v>32</v>
      </c>
      <c r="I21" s="94">
        <v>8.5</v>
      </c>
      <c r="J21" s="94">
        <v>8.6999999999999993</v>
      </c>
      <c r="K21" s="94" t="s">
        <v>261</v>
      </c>
      <c r="L21" s="94">
        <f>0.35*0.25*0.17</f>
        <v>1.4874999999999999E-2</v>
      </c>
      <c r="M21" s="7"/>
    </row>
    <row r="22" spans="1:13" ht="27" x14ac:dyDescent="0.15">
      <c r="A22" s="7" t="s">
        <v>252</v>
      </c>
      <c r="B22" s="22" t="s">
        <v>260</v>
      </c>
      <c r="C22" s="7" t="s">
        <v>30</v>
      </c>
      <c r="D22" s="7" t="s">
        <v>38</v>
      </c>
      <c r="E22" s="7">
        <v>30000</v>
      </c>
      <c r="F22" s="7">
        <f t="shared" si="0"/>
        <v>500</v>
      </c>
      <c r="G22" s="7">
        <v>30500</v>
      </c>
      <c r="H22" s="99"/>
      <c r="I22" s="95"/>
      <c r="J22" s="95"/>
      <c r="K22" s="95"/>
      <c r="L22" s="95"/>
      <c r="M22" s="7"/>
    </row>
    <row r="23" spans="1:13" ht="27" x14ac:dyDescent="0.15">
      <c r="A23" s="7" t="s">
        <v>252</v>
      </c>
      <c r="B23" s="22" t="s">
        <v>260</v>
      </c>
      <c r="C23" s="7" t="s">
        <v>30</v>
      </c>
      <c r="D23" s="73" t="s">
        <v>218</v>
      </c>
      <c r="E23" s="7">
        <v>30100</v>
      </c>
      <c r="F23" s="7">
        <f t="shared" si="0"/>
        <v>400</v>
      </c>
      <c r="G23" s="7">
        <v>30500</v>
      </c>
      <c r="H23" s="99"/>
      <c r="I23" s="95"/>
      <c r="J23" s="95"/>
      <c r="K23" s="95"/>
      <c r="L23" s="95"/>
      <c r="M23" s="7"/>
    </row>
    <row r="24" spans="1:13" ht="27" x14ac:dyDescent="0.15">
      <c r="A24" s="7" t="s">
        <v>252</v>
      </c>
      <c r="B24" s="22" t="s">
        <v>260</v>
      </c>
      <c r="C24" s="7" t="s">
        <v>30</v>
      </c>
      <c r="D24" s="73" t="s">
        <v>220</v>
      </c>
      <c r="E24" s="7">
        <v>6600</v>
      </c>
      <c r="F24" s="7">
        <f t="shared" si="0"/>
        <v>200</v>
      </c>
      <c r="G24" s="7">
        <v>6800</v>
      </c>
      <c r="H24" s="99"/>
      <c r="I24" s="95"/>
      <c r="J24" s="95"/>
      <c r="K24" s="95"/>
      <c r="L24" s="95"/>
      <c r="M24" s="7"/>
    </row>
    <row r="25" spans="1:13" ht="27" x14ac:dyDescent="0.15">
      <c r="A25" s="7" t="s">
        <v>252</v>
      </c>
      <c r="B25" s="22" t="s">
        <v>262</v>
      </c>
      <c r="C25" s="7" t="s">
        <v>30</v>
      </c>
      <c r="D25" s="73" t="s">
        <v>212</v>
      </c>
      <c r="E25" s="7">
        <v>3900</v>
      </c>
      <c r="F25" s="7">
        <f t="shared" si="0"/>
        <v>300</v>
      </c>
      <c r="G25" s="7">
        <v>4200</v>
      </c>
      <c r="H25" s="99"/>
      <c r="I25" s="95"/>
      <c r="J25" s="95"/>
      <c r="K25" s="95"/>
      <c r="L25" s="95"/>
      <c r="M25" s="7"/>
    </row>
    <row r="26" spans="1:13" ht="27" x14ac:dyDescent="0.15">
      <c r="A26" s="7" t="s">
        <v>252</v>
      </c>
      <c r="B26" s="22" t="s">
        <v>262</v>
      </c>
      <c r="C26" s="7" t="s">
        <v>30</v>
      </c>
      <c r="D26" s="73" t="s">
        <v>31</v>
      </c>
      <c r="E26" s="7">
        <v>5460</v>
      </c>
      <c r="F26" s="7">
        <f t="shared" si="0"/>
        <v>140</v>
      </c>
      <c r="G26" s="7">
        <v>5600</v>
      </c>
      <c r="H26" s="99"/>
      <c r="I26" s="95"/>
      <c r="J26" s="95"/>
      <c r="K26" s="95"/>
      <c r="L26" s="95"/>
      <c r="M26" s="7"/>
    </row>
    <row r="27" spans="1:13" ht="27" x14ac:dyDescent="0.15">
      <c r="A27" s="7" t="s">
        <v>252</v>
      </c>
      <c r="B27" s="22" t="s">
        <v>262</v>
      </c>
      <c r="C27" s="7" t="s">
        <v>30</v>
      </c>
      <c r="D27" s="73" t="s">
        <v>35</v>
      </c>
      <c r="E27" s="7">
        <v>9880</v>
      </c>
      <c r="F27" s="7">
        <f t="shared" si="0"/>
        <v>320</v>
      </c>
      <c r="G27" s="7">
        <v>10200</v>
      </c>
      <c r="H27" s="99"/>
      <c r="I27" s="95"/>
      <c r="J27" s="95"/>
      <c r="K27" s="95"/>
      <c r="L27" s="95"/>
      <c r="M27" s="7"/>
    </row>
    <row r="28" spans="1:13" ht="27" x14ac:dyDescent="0.15">
      <c r="A28" s="7" t="s">
        <v>252</v>
      </c>
      <c r="B28" s="22" t="s">
        <v>262</v>
      </c>
      <c r="C28" s="7" t="s">
        <v>30</v>
      </c>
      <c r="D28" s="73" t="s">
        <v>36</v>
      </c>
      <c r="E28" s="7">
        <v>6760</v>
      </c>
      <c r="F28" s="7">
        <f t="shared" si="0"/>
        <v>240</v>
      </c>
      <c r="G28" s="7">
        <v>7000</v>
      </c>
      <c r="H28" s="99"/>
      <c r="I28" s="95"/>
      <c r="J28" s="95"/>
      <c r="K28" s="95"/>
      <c r="L28" s="95"/>
      <c r="M28" s="7"/>
    </row>
    <row r="29" spans="1:13" ht="27" x14ac:dyDescent="0.15">
      <c r="A29" s="7" t="s">
        <v>252</v>
      </c>
      <c r="B29" s="22" t="s">
        <v>263</v>
      </c>
      <c r="C29" s="7" t="s">
        <v>30</v>
      </c>
      <c r="D29" s="73" t="s">
        <v>173</v>
      </c>
      <c r="E29" s="7">
        <v>1800</v>
      </c>
      <c r="F29" s="7">
        <f t="shared" si="0"/>
        <v>200</v>
      </c>
      <c r="G29" s="7">
        <v>2000</v>
      </c>
      <c r="H29" s="99"/>
      <c r="I29" s="95"/>
      <c r="J29" s="95"/>
      <c r="K29" s="95"/>
      <c r="L29" s="95"/>
      <c r="M29" s="7"/>
    </row>
    <row r="30" spans="1:13" ht="27" x14ac:dyDescent="0.15">
      <c r="A30" s="7" t="s">
        <v>252</v>
      </c>
      <c r="B30" s="22" t="s">
        <v>263</v>
      </c>
      <c r="C30" s="7" t="s">
        <v>30</v>
      </c>
      <c r="D30" s="73" t="s">
        <v>174</v>
      </c>
      <c r="E30" s="7">
        <v>4050</v>
      </c>
      <c r="F30" s="7">
        <f t="shared" si="0"/>
        <v>350</v>
      </c>
      <c r="G30" s="7">
        <v>4400</v>
      </c>
      <c r="H30" s="99"/>
      <c r="I30" s="95"/>
      <c r="J30" s="95"/>
      <c r="K30" s="95"/>
      <c r="L30" s="95"/>
      <c r="M30" s="7"/>
    </row>
    <row r="31" spans="1:13" ht="27" x14ac:dyDescent="0.15">
      <c r="A31" s="7" t="s">
        <v>252</v>
      </c>
      <c r="B31" s="22" t="s">
        <v>263</v>
      </c>
      <c r="C31" s="7" t="s">
        <v>30</v>
      </c>
      <c r="D31" s="7" t="s">
        <v>175</v>
      </c>
      <c r="E31" s="7">
        <v>3950</v>
      </c>
      <c r="F31" s="7">
        <f t="shared" si="0"/>
        <v>250</v>
      </c>
      <c r="G31" s="7">
        <v>4200</v>
      </c>
      <c r="H31" s="99"/>
      <c r="I31" s="95"/>
      <c r="J31" s="95"/>
      <c r="K31" s="95"/>
      <c r="L31" s="95"/>
      <c r="M31" s="7"/>
    </row>
    <row r="32" spans="1:13" ht="27" x14ac:dyDescent="0.15">
      <c r="A32" s="7" t="s">
        <v>252</v>
      </c>
      <c r="B32" s="22" t="s">
        <v>263</v>
      </c>
      <c r="C32" s="7" t="s">
        <v>30</v>
      </c>
      <c r="D32" s="7" t="s">
        <v>176</v>
      </c>
      <c r="E32" s="7">
        <v>2800</v>
      </c>
      <c r="F32" s="7">
        <f t="shared" si="0"/>
        <v>200</v>
      </c>
      <c r="G32" s="7">
        <v>3000</v>
      </c>
      <c r="H32" s="99"/>
      <c r="I32" s="95"/>
      <c r="J32" s="95"/>
      <c r="K32" s="95"/>
      <c r="L32" s="95"/>
      <c r="M32" s="7"/>
    </row>
    <row r="33" spans="1:13" ht="27" x14ac:dyDescent="0.15">
      <c r="A33" s="7" t="s">
        <v>252</v>
      </c>
      <c r="B33" s="22" t="s">
        <v>263</v>
      </c>
      <c r="C33" s="7" t="s">
        <v>30</v>
      </c>
      <c r="D33" s="73" t="s">
        <v>178</v>
      </c>
      <c r="E33" s="7">
        <v>1600</v>
      </c>
      <c r="F33" s="7">
        <f t="shared" si="0"/>
        <v>200</v>
      </c>
      <c r="G33" s="7">
        <v>1800</v>
      </c>
      <c r="H33" s="99"/>
      <c r="I33" s="95"/>
      <c r="J33" s="95"/>
      <c r="K33" s="95"/>
      <c r="L33" s="95"/>
      <c r="M33" s="7"/>
    </row>
    <row r="34" spans="1:13" ht="27" x14ac:dyDescent="0.15">
      <c r="A34" s="7" t="s">
        <v>252</v>
      </c>
      <c r="B34" s="22" t="s">
        <v>263</v>
      </c>
      <c r="C34" s="7" t="s">
        <v>30</v>
      </c>
      <c r="D34" s="7" t="s">
        <v>179</v>
      </c>
      <c r="E34" s="7">
        <v>800</v>
      </c>
      <c r="F34" s="7">
        <f t="shared" si="0"/>
        <v>200</v>
      </c>
      <c r="G34" s="7">
        <v>1000</v>
      </c>
      <c r="H34" s="100"/>
      <c r="I34" s="96"/>
      <c r="J34" s="96"/>
      <c r="K34" s="96"/>
      <c r="L34" s="96"/>
      <c r="M34" s="7"/>
    </row>
  </sheetData>
  <mergeCells count="16">
    <mergeCell ref="A1:L1"/>
    <mergeCell ref="A2:L2"/>
    <mergeCell ref="A3:D3"/>
    <mergeCell ref="E3:L3"/>
    <mergeCell ref="H9:H20"/>
    <mergeCell ref="K9:K20"/>
    <mergeCell ref="K21:K34"/>
    <mergeCell ref="L9:L20"/>
    <mergeCell ref="L21:L34"/>
    <mergeCell ref="A4:D5"/>
    <mergeCell ref="E4:M5"/>
    <mergeCell ref="H21:H34"/>
    <mergeCell ref="I9:I20"/>
    <mergeCell ref="I21:I34"/>
    <mergeCell ref="J9:J20"/>
    <mergeCell ref="J21:J34"/>
  </mergeCells>
  <phoneticPr fontId="29" type="noConversion"/>
  <pageMargins left="0.75" right="0.75" top="1" bottom="1" header="0.5" footer="0.5"/>
  <pageSetup paperSize="168" scale="63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B0F0"/>
  </sheetPr>
  <dimension ref="A1:L9"/>
  <sheetViews>
    <sheetView workbookViewId="0">
      <selection activeCell="N37" sqref="N37"/>
    </sheetView>
  </sheetViews>
  <sheetFormatPr defaultColWidth="9" defaultRowHeight="13.5" x14ac:dyDescent="0.15"/>
  <cols>
    <col min="1" max="1" width="11.5" customWidth="1"/>
    <col min="2" max="2" width="14.875" customWidth="1"/>
    <col min="3" max="3" width="9.375" customWidth="1"/>
    <col min="12" max="12" width="24.5" customWidth="1"/>
  </cols>
  <sheetData>
    <row r="1" spans="1:12" ht="26.25" x14ac:dyDescent="0.15">
      <c r="A1" s="84" t="s">
        <v>1</v>
      </c>
      <c r="B1" s="85"/>
      <c r="C1" s="85"/>
      <c r="D1" s="85"/>
      <c r="E1" s="85"/>
      <c r="F1" s="85"/>
      <c r="G1" s="86"/>
      <c r="H1" s="85"/>
      <c r="I1" s="85"/>
      <c r="J1" s="85"/>
      <c r="K1" s="85"/>
      <c r="L1" s="41"/>
    </row>
    <row r="2" spans="1:12" ht="15" x14ac:dyDescent="0.15">
      <c r="A2" s="87" t="s">
        <v>2</v>
      </c>
      <c r="B2" s="87"/>
      <c r="C2" s="87"/>
      <c r="D2" s="88">
        <v>45714</v>
      </c>
      <c r="E2" s="88"/>
      <c r="F2" s="88"/>
      <c r="G2" s="89"/>
      <c r="H2" s="88"/>
      <c r="I2" s="88"/>
      <c r="J2" s="88"/>
      <c r="K2" s="88"/>
      <c r="L2" s="41"/>
    </row>
    <row r="3" spans="1:12" x14ac:dyDescent="0.15">
      <c r="A3" s="80" t="s">
        <v>3</v>
      </c>
      <c r="B3" s="81"/>
      <c r="C3" s="81"/>
      <c r="D3" s="82"/>
      <c r="E3" s="83"/>
      <c r="F3" s="83"/>
      <c r="G3" s="83"/>
      <c r="H3" s="83"/>
      <c r="I3" s="83"/>
      <c r="J3" s="83"/>
      <c r="K3" s="83"/>
      <c r="L3" s="83"/>
    </row>
    <row r="4" spans="1:12" x14ac:dyDescent="0.15">
      <c r="A4" s="81"/>
      <c r="B4" s="81"/>
      <c r="C4" s="81"/>
      <c r="D4" s="82"/>
      <c r="E4" s="83"/>
      <c r="F4" s="83"/>
      <c r="G4" s="83"/>
      <c r="H4" s="83"/>
      <c r="I4" s="83"/>
      <c r="J4" s="83"/>
      <c r="K4" s="83"/>
      <c r="L4" s="83"/>
    </row>
    <row r="5" spans="1:12" ht="24.75" x14ac:dyDescent="0.15">
      <c r="A5" s="42" t="s">
        <v>17</v>
      </c>
      <c r="B5" s="43" t="s">
        <v>18</v>
      </c>
      <c r="C5" s="44" t="s">
        <v>19</v>
      </c>
      <c r="D5" s="45" t="s">
        <v>21</v>
      </c>
      <c r="E5" s="46" t="s">
        <v>22</v>
      </c>
      <c r="F5" s="46" t="s">
        <v>23</v>
      </c>
      <c r="G5" s="47" t="s">
        <v>46</v>
      </c>
      <c r="H5" s="48" t="s">
        <v>25</v>
      </c>
      <c r="I5" s="48" t="s">
        <v>26</v>
      </c>
      <c r="J5" s="48" t="s">
        <v>27</v>
      </c>
      <c r="K5" s="48" t="s">
        <v>28</v>
      </c>
      <c r="L5" s="49" t="s">
        <v>29</v>
      </c>
    </row>
    <row r="6" spans="1:12" ht="27" x14ac:dyDescent="0.15">
      <c r="A6" s="7" t="s">
        <v>264</v>
      </c>
      <c r="B6" s="7" t="s">
        <v>185</v>
      </c>
      <c r="C6" s="7" t="s">
        <v>265</v>
      </c>
      <c r="D6" s="7">
        <v>5000</v>
      </c>
      <c r="E6" s="7"/>
      <c r="F6" s="7">
        <f t="shared" ref="F6:F8" si="0">D6+E6</f>
        <v>5000</v>
      </c>
      <c r="G6" s="51" t="s">
        <v>87</v>
      </c>
      <c r="H6" s="7">
        <v>21</v>
      </c>
      <c r="I6" s="7">
        <v>22</v>
      </c>
      <c r="J6" s="7" t="s">
        <v>48</v>
      </c>
      <c r="K6" s="7">
        <v>3.9E-2</v>
      </c>
      <c r="L6" s="22" t="s">
        <v>266</v>
      </c>
    </row>
    <row r="7" spans="1:12" x14ac:dyDescent="0.15">
      <c r="B7" s="7"/>
      <c r="C7" s="7"/>
      <c r="D7" s="7">
        <v>5000</v>
      </c>
      <c r="E7" s="7"/>
      <c r="F7" s="7">
        <f t="shared" si="0"/>
        <v>5000</v>
      </c>
      <c r="G7" s="7" t="s">
        <v>88</v>
      </c>
      <c r="H7" s="7">
        <v>21</v>
      </c>
      <c r="I7" s="7">
        <v>22</v>
      </c>
      <c r="J7" s="7" t="s">
        <v>48</v>
      </c>
      <c r="K7" s="7">
        <v>3.9E-2</v>
      </c>
      <c r="L7" s="7"/>
    </row>
    <row r="8" spans="1:12" x14ac:dyDescent="0.15">
      <c r="B8" s="7"/>
      <c r="C8" s="7"/>
      <c r="D8" s="7">
        <v>2000</v>
      </c>
      <c r="E8" s="7">
        <v>240</v>
      </c>
      <c r="F8" s="7">
        <f t="shared" si="0"/>
        <v>2240</v>
      </c>
      <c r="G8" s="7" t="s">
        <v>89</v>
      </c>
      <c r="H8" s="7">
        <v>10</v>
      </c>
      <c r="I8" s="7">
        <v>11</v>
      </c>
      <c r="J8" s="7" t="s">
        <v>156</v>
      </c>
      <c r="K8" s="7">
        <v>0.03</v>
      </c>
      <c r="L8" s="7"/>
    </row>
    <row r="9" spans="1:12" x14ac:dyDescent="0.15">
      <c r="A9" t="s">
        <v>34</v>
      </c>
      <c r="D9">
        <f>SUM(D6:D8)</f>
        <v>12000</v>
      </c>
      <c r="E9">
        <f>SUM(E6:E8)</f>
        <v>240</v>
      </c>
      <c r="F9">
        <f>SUM(F6:F8)</f>
        <v>12240</v>
      </c>
      <c r="H9">
        <f>SUM(H6:H8)</f>
        <v>52</v>
      </c>
      <c r="I9">
        <f>SUM(I6:I8)</f>
        <v>55</v>
      </c>
      <c r="K9">
        <f>SUM(K6:K8)</f>
        <v>0.108</v>
      </c>
    </row>
  </sheetData>
  <mergeCells count="5">
    <mergeCell ref="A1:K1"/>
    <mergeCell ref="A2:C2"/>
    <mergeCell ref="D2:K2"/>
    <mergeCell ref="A3:C4"/>
    <mergeCell ref="D3:L4"/>
  </mergeCells>
  <phoneticPr fontId="29" type="noConversion"/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B0F0"/>
  </sheetPr>
  <dimension ref="A1:M11"/>
  <sheetViews>
    <sheetView workbookViewId="0">
      <selection activeCell="A9" sqref="A9:M11"/>
    </sheetView>
  </sheetViews>
  <sheetFormatPr defaultColWidth="9" defaultRowHeight="13.5" x14ac:dyDescent="0.15"/>
  <cols>
    <col min="1" max="1" width="10.375" customWidth="1"/>
    <col min="2" max="2" width="37" customWidth="1"/>
    <col min="3" max="3" width="13.75" customWidth="1"/>
  </cols>
  <sheetData>
    <row r="1" spans="1:13" ht="26.25" x14ac:dyDescent="0.15">
      <c r="A1" s="103" t="s">
        <v>0</v>
      </c>
      <c r="B1" s="104"/>
      <c r="C1" s="105"/>
      <c r="D1" s="105"/>
      <c r="E1" s="105"/>
      <c r="F1" s="105"/>
      <c r="G1" s="105"/>
      <c r="H1" s="103"/>
      <c r="I1" s="105"/>
      <c r="J1" s="105"/>
      <c r="K1" s="105"/>
      <c r="L1" s="105"/>
      <c r="M1" s="1"/>
    </row>
    <row r="2" spans="1:13" ht="26.25" x14ac:dyDescent="0.15">
      <c r="A2" s="103" t="s">
        <v>1</v>
      </c>
      <c r="B2" s="104"/>
      <c r="C2" s="105"/>
      <c r="D2" s="105"/>
      <c r="E2" s="105"/>
      <c r="F2" s="105"/>
      <c r="G2" s="105"/>
      <c r="H2" s="103"/>
      <c r="I2" s="105"/>
      <c r="J2" s="105"/>
      <c r="K2" s="105"/>
      <c r="L2" s="105"/>
      <c r="M2" s="1"/>
    </row>
    <row r="3" spans="1:13" ht="15" x14ac:dyDescent="0.15">
      <c r="A3" s="106" t="s">
        <v>2</v>
      </c>
      <c r="B3" s="107"/>
      <c r="C3" s="106"/>
      <c r="D3" s="106"/>
      <c r="E3" s="108">
        <v>45714</v>
      </c>
      <c r="F3" s="108"/>
      <c r="G3" s="108"/>
      <c r="H3" s="108"/>
      <c r="I3" s="108"/>
      <c r="J3" s="108"/>
      <c r="K3" s="108"/>
      <c r="L3" s="108"/>
      <c r="M3" s="1"/>
    </row>
    <row r="4" spans="1:13" x14ac:dyDescent="0.15">
      <c r="A4" s="109" t="s">
        <v>3</v>
      </c>
      <c r="B4" s="110"/>
      <c r="C4" s="111"/>
      <c r="D4" s="111"/>
      <c r="E4" s="112"/>
      <c r="F4" s="112"/>
      <c r="G4" s="112"/>
      <c r="H4" s="112"/>
      <c r="I4" s="112"/>
      <c r="J4" s="112"/>
      <c r="K4" s="112"/>
      <c r="L4" s="112"/>
      <c r="M4" s="112"/>
    </row>
    <row r="5" spans="1:13" x14ac:dyDescent="0.15">
      <c r="A5" s="111"/>
      <c r="B5" s="110"/>
      <c r="C5" s="111"/>
      <c r="D5" s="111"/>
      <c r="E5" s="112"/>
      <c r="F5" s="112"/>
      <c r="G5" s="112"/>
      <c r="H5" s="112"/>
      <c r="I5" s="112"/>
      <c r="J5" s="112"/>
      <c r="K5" s="112"/>
      <c r="L5" s="112"/>
      <c r="M5" s="112"/>
    </row>
    <row r="6" spans="1:13" ht="15" x14ac:dyDescent="0.15">
      <c r="A6" s="1"/>
      <c r="B6" s="4"/>
      <c r="C6" s="1"/>
      <c r="D6" s="1"/>
      <c r="E6" s="5"/>
      <c r="F6" s="6"/>
      <c r="G6" s="5"/>
      <c r="H6" s="5"/>
      <c r="I6" s="5"/>
      <c r="J6" s="5"/>
      <c r="K6" s="5"/>
      <c r="L6" s="5"/>
      <c r="M6" s="7"/>
    </row>
    <row r="7" spans="1:13" ht="38.25" x14ac:dyDescent="0.15">
      <c r="A7" s="8" t="s">
        <v>4</v>
      </c>
      <c r="B7" s="9" t="s">
        <v>5</v>
      </c>
      <c r="C7" s="9" t="s">
        <v>6</v>
      </c>
      <c r="D7" s="10" t="s">
        <v>7</v>
      </c>
      <c r="E7" s="11" t="s">
        <v>8</v>
      </c>
      <c r="F7" s="11" t="s">
        <v>9</v>
      </c>
      <c r="G7" s="11" t="s">
        <v>10</v>
      </c>
      <c r="H7" s="10" t="s">
        <v>11</v>
      </c>
      <c r="I7" s="12" t="s">
        <v>12</v>
      </c>
      <c r="J7" s="12" t="s">
        <v>13</v>
      </c>
      <c r="K7" s="12" t="s">
        <v>14</v>
      </c>
      <c r="L7" s="12" t="s">
        <v>15</v>
      </c>
      <c r="M7" s="12" t="s">
        <v>16</v>
      </c>
    </row>
    <row r="8" spans="1:13" ht="24.75" x14ac:dyDescent="0.15">
      <c r="A8" s="13" t="s">
        <v>17</v>
      </c>
      <c r="B8" s="14" t="s">
        <v>18</v>
      </c>
      <c r="C8" s="14" t="s">
        <v>19</v>
      </c>
      <c r="D8" s="15" t="s">
        <v>20</v>
      </c>
      <c r="E8" s="16" t="s">
        <v>21</v>
      </c>
      <c r="F8" s="17" t="s">
        <v>22</v>
      </c>
      <c r="G8" s="17" t="s">
        <v>23</v>
      </c>
      <c r="H8" s="18" t="s">
        <v>46</v>
      </c>
      <c r="I8" s="19" t="s">
        <v>25</v>
      </c>
      <c r="J8" s="19" t="s">
        <v>26</v>
      </c>
      <c r="K8" s="19" t="s">
        <v>27</v>
      </c>
      <c r="L8" s="19" t="s">
        <v>28</v>
      </c>
      <c r="M8" s="20" t="s">
        <v>29</v>
      </c>
    </row>
    <row r="9" spans="1:13" x14ac:dyDescent="0.15">
      <c r="A9" s="7" t="s">
        <v>264</v>
      </c>
      <c r="B9" s="7" t="s">
        <v>267</v>
      </c>
      <c r="C9" s="7" t="s">
        <v>30</v>
      </c>
      <c r="D9" s="73" t="s">
        <v>217</v>
      </c>
      <c r="E9" s="7">
        <v>1880</v>
      </c>
      <c r="F9" s="7">
        <f>G9-E9</f>
        <v>220</v>
      </c>
      <c r="G9" s="7">
        <v>2100</v>
      </c>
      <c r="H9" s="98" t="s">
        <v>32</v>
      </c>
      <c r="I9" s="94">
        <v>0.8</v>
      </c>
      <c r="J9" s="94">
        <v>1.2</v>
      </c>
      <c r="K9" s="94" t="s">
        <v>268</v>
      </c>
      <c r="L9" s="94">
        <f>0.35*0.26*0.17</f>
        <v>1.5469999999999999E-2</v>
      </c>
      <c r="M9" s="7"/>
    </row>
    <row r="10" spans="1:13" x14ac:dyDescent="0.15">
      <c r="A10" s="7" t="s">
        <v>264</v>
      </c>
      <c r="B10" s="7" t="s">
        <v>267</v>
      </c>
      <c r="C10" s="7" t="s">
        <v>30</v>
      </c>
      <c r="D10" s="73" t="s">
        <v>38</v>
      </c>
      <c r="E10" s="7">
        <v>6120</v>
      </c>
      <c r="F10" s="7">
        <f>G10-E10</f>
        <v>380</v>
      </c>
      <c r="G10" s="7">
        <v>6500</v>
      </c>
      <c r="H10" s="99"/>
      <c r="I10" s="95"/>
      <c r="J10" s="95"/>
      <c r="K10" s="95"/>
      <c r="L10" s="95"/>
      <c r="M10" s="7"/>
    </row>
    <row r="11" spans="1:13" x14ac:dyDescent="0.15">
      <c r="A11" s="7" t="s">
        <v>264</v>
      </c>
      <c r="B11" s="7" t="s">
        <v>267</v>
      </c>
      <c r="C11" s="7" t="s">
        <v>30</v>
      </c>
      <c r="D11" s="7" t="s">
        <v>218</v>
      </c>
      <c r="E11" s="7">
        <v>4000</v>
      </c>
      <c r="F11" s="7">
        <f>G11-E11</f>
        <v>200</v>
      </c>
      <c r="G11" s="7">
        <v>4200</v>
      </c>
      <c r="H11" s="100"/>
      <c r="I11" s="96"/>
      <c r="J11" s="96"/>
      <c r="K11" s="96"/>
      <c r="L11" s="96"/>
      <c r="M11" s="7"/>
    </row>
  </sheetData>
  <mergeCells count="11">
    <mergeCell ref="A1:L1"/>
    <mergeCell ref="A2:L2"/>
    <mergeCell ref="A3:D3"/>
    <mergeCell ref="E3:L3"/>
    <mergeCell ref="H9:H11"/>
    <mergeCell ref="I9:I11"/>
    <mergeCell ref="J9:J11"/>
    <mergeCell ref="K9:K11"/>
    <mergeCell ref="L9:L11"/>
    <mergeCell ref="A4:D5"/>
    <mergeCell ref="E4:M5"/>
  </mergeCells>
  <phoneticPr fontId="29" type="noConversion"/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2"/>
    <pageSetUpPr fitToPage="1"/>
  </sheetPr>
  <dimension ref="A1:L153"/>
  <sheetViews>
    <sheetView workbookViewId="0">
      <selection activeCell="P23" sqref="P23"/>
    </sheetView>
  </sheetViews>
  <sheetFormatPr defaultColWidth="9" defaultRowHeight="13.5" x14ac:dyDescent="0.15"/>
  <cols>
    <col min="1" max="1" width="10.375" customWidth="1"/>
    <col min="2" max="2" width="18.25" customWidth="1"/>
    <col min="3" max="3" width="9.375" customWidth="1"/>
    <col min="4" max="4" width="7.375" customWidth="1"/>
    <col min="5" max="5" width="5.875" customWidth="1"/>
    <col min="6" max="6" width="7.625" customWidth="1"/>
    <col min="7" max="7" width="8.625" customWidth="1"/>
    <col min="8" max="9" width="6.375" customWidth="1"/>
    <col min="10" max="10" width="9.375" customWidth="1"/>
    <col min="11" max="11" width="8.625" customWidth="1"/>
    <col min="12" max="12" width="20.75" customWidth="1"/>
  </cols>
  <sheetData>
    <row r="1" spans="1:12" ht="26.25" x14ac:dyDescent="0.15">
      <c r="A1" s="121" t="s">
        <v>1</v>
      </c>
      <c r="B1" s="122"/>
      <c r="C1" s="122"/>
      <c r="D1" s="122"/>
      <c r="E1" s="122"/>
      <c r="F1" s="122"/>
      <c r="G1" s="123"/>
      <c r="H1" s="122"/>
      <c r="I1" s="122"/>
      <c r="J1" s="122"/>
      <c r="K1" s="122"/>
      <c r="L1" s="27"/>
    </row>
    <row r="2" spans="1:12" ht="15" x14ac:dyDescent="0.15">
      <c r="A2" s="124" t="s">
        <v>2</v>
      </c>
      <c r="B2" s="124"/>
      <c r="C2" s="124"/>
      <c r="D2" s="125">
        <v>45759</v>
      </c>
      <c r="E2" s="125"/>
      <c r="F2" s="125"/>
      <c r="G2" s="126"/>
      <c r="H2" s="125"/>
      <c r="I2" s="125"/>
      <c r="J2" s="125"/>
      <c r="K2" s="125"/>
      <c r="L2" s="27"/>
    </row>
    <row r="3" spans="1:12" x14ac:dyDescent="0.15">
      <c r="A3" s="113" t="s">
        <v>3</v>
      </c>
      <c r="B3" s="114"/>
      <c r="C3" s="114"/>
      <c r="D3" s="115"/>
      <c r="E3" s="116"/>
      <c r="F3" s="116"/>
      <c r="G3" s="116"/>
      <c r="H3" s="116"/>
      <c r="I3" s="116"/>
      <c r="J3" s="116"/>
      <c r="K3" s="116"/>
      <c r="L3" s="116"/>
    </row>
    <row r="4" spans="1:12" x14ac:dyDescent="0.15">
      <c r="A4" s="114"/>
      <c r="B4" s="114"/>
      <c r="C4" s="114"/>
      <c r="D4" s="115"/>
      <c r="E4" s="116"/>
      <c r="F4" s="116"/>
      <c r="G4" s="116"/>
      <c r="H4" s="116"/>
      <c r="I4" s="116"/>
      <c r="J4" s="116"/>
      <c r="K4" s="116"/>
      <c r="L4" s="116"/>
    </row>
    <row r="5" spans="1:12" ht="24.75" x14ac:dyDescent="0.15">
      <c r="A5" s="28" t="s">
        <v>17</v>
      </c>
      <c r="B5" s="29" t="s">
        <v>18</v>
      </c>
      <c r="C5" s="30" t="s">
        <v>19</v>
      </c>
      <c r="D5" s="31" t="s">
        <v>21</v>
      </c>
      <c r="E5" s="32" t="s">
        <v>22</v>
      </c>
      <c r="F5" s="32" t="s">
        <v>23</v>
      </c>
      <c r="G5" s="33" t="s">
        <v>46</v>
      </c>
      <c r="H5" s="34" t="s">
        <v>25</v>
      </c>
      <c r="I5" s="34" t="s">
        <v>26</v>
      </c>
      <c r="J5" s="34" t="s">
        <v>27</v>
      </c>
      <c r="K5" s="34" t="s">
        <v>28</v>
      </c>
      <c r="L5" s="35" t="s">
        <v>29</v>
      </c>
    </row>
    <row r="6" spans="1:12" ht="67.5" x14ac:dyDescent="0.15">
      <c r="A6" s="36" t="s">
        <v>269</v>
      </c>
      <c r="B6" s="36" t="s">
        <v>103</v>
      </c>
      <c r="C6" s="37" t="s">
        <v>270</v>
      </c>
      <c r="D6" s="36">
        <v>6300</v>
      </c>
      <c r="E6" s="36"/>
      <c r="F6" s="36">
        <f t="shared" ref="F6:F22" si="0">D6+E6</f>
        <v>6300</v>
      </c>
      <c r="G6" s="38" t="s">
        <v>70</v>
      </c>
      <c r="H6" s="36">
        <v>21</v>
      </c>
      <c r="I6" s="36">
        <v>22</v>
      </c>
      <c r="J6" s="36" t="s">
        <v>48</v>
      </c>
      <c r="K6" s="36">
        <v>3.9E-2</v>
      </c>
      <c r="L6" s="39" t="s">
        <v>271</v>
      </c>
    </row>
    <row r="7" spans="1:12" x14ac:dyDescent="0.15">
      <c r="A7" s="40"/>
      <c r="B7" s="40"/>
      <c r="C7" s="40"/>
      <c r="D7" s="36">
        <v>6300</v>
      </c>
      <c r="E7" s="36"/>
      <c r="F7" s="36">
        <f t="shared" si="0"/>
        <v>6300</v>
      </c>
      <c r="G7" s="36" t="s">
        <v>71</v>
      </c>
      <c r="H7" s="36">
        <v>21</v>
      </c>
      <c r="I7" s="36">
        <v>22</v>
      </c>
      <c r="J7" s="36" t="s">
        <v>48</v>
      </c>
      <c r="K7" s="36">
        <v>3.9E-2</v>
      </c>
      <c r="L7" s="36"/>
    </row>
    <row r="8" spans="1:12" x14ac:dyDescent="0.15">
      <c r="A8" s="40"/>
      <c r="B8" s="40"/>
      <c r="C8" s="40"/>
      <c r="D8" s="36">
        <v>6300</v>
      </c>
      <c r="E8" s="36"/>
      <c r="F8" s="36">
        <f t="shared" si="0"/>
        <v>6300</v>
      </c>
      <c r="G8" s="36" t="s">
        <v>72</v>
      </c>
      <c r="H8" s="36">
        <v>21</v>
      </c>
      <c r="I8" s="36">
        <v>22</v>
      </c>
      <c r="J8" s="36" t="s">
        <v>48</v>
      </c>
      <c r="K8" s="36">
        <v>3.9E-2</v>
      </c>
      <c r="L8" s="36"/>
    </row>
    <row r="9" spans="1:12" x14ac:dyDescent="0.15">
      <c r="A9" s="40"/>
      <c r="B9" s="40"/>
      <c r="C9" s="40"/>
      <c r="D9" s="36">
        <v>6300</v>
      </c>
      <c r="E9" s="36"/>
      <c r="F9" s="36">
        <f t="shared" si="0"/>
        <v>6300</v>
      </c>
      <c r="G9" s="36" t="s">
        <v>73</v>
      </c>
      <c r="H9" s="36">
        <v>21</v>
      </c>
      <c r="I9" s="36">
        <v>22</v>
      </c>
      <c r="J9" s="36" t="s">
        <v>48</v>
      </c>
      <c r="K9" s="36">
        <v>3.9E-2</v>
      </c>
      <c r="L9" s="36"/>
    </row>
    <row r="10" spans="1:12" x14ac:dyDescent="0.15">
      <c r="A10" s="40"/>
      <c r="B10" s="40"/>
      <c r="C10" s="40"/>
      <c r="D10" s="36">
        <v>6300</v>
      </c>
      <c r="E10" s="36"/>
      <c r="F10" s="36">
        <f t="shared" si="0"/>
        <v>6300</v>
      </c>
      <c r="G10" s="36" t="s">
        <v>74</v>
      </c>
      <c r="H10" s="36">
        <v>21</v>
      </c>
      <c r="I10" s="36">
        <v>22</v>
      </c>
      <c r="J10" s="36" t="s">
        <v>48</v>
      </c>
      <c r="K10" s="36">
        <v>3.9E-2</v>
      </c>
      <c r="L10" s="36"/>
    </row>
    <row r="11" spans="1:12" x14ac:dyDescent="0.15">
      <c r="A11" s="40"/>
      <c r="B11" s="40"/>
      <c r="C11" s="40"/>
      <c r="D11" s="36">
        <v>6300</v>
      </c>
      <c r="E11" s="36"/>
      <c r="F11" s="36">
        <f t="shared" si="0"/>
        <v>6300</v>
      </c>
      <c r="G11" s="36" t="s">
        <v>75</v>
      </c>
      <c r="H11" s="36">
        <v>21</v>
      </c>
      <c r="I11" s="36">
        <v>22</v>
      </c>
      <c r="J11" s="36" t="s">
        <v>48</v>
      </c>
      <c r="K11" s="36">
        <v>3.9E-2</v>
      </c>
      <c r="L11" s="36"/>
    </row>
    <row r="12" spans="1:12" x14ac:dyDescent="0.15">
      <c r="A12" s="40"/>
      <c r="B12" s="40"/>
      <c r="C12" s="40"/>
      <c r="D12" s="36">
        <v>6300</v>
      </c>
      <c r="E12" s="36"/>
      <c r="F12" s="36">
        <f t="shared" si="0"/>
        <v>6300</v>
      </c>
      <c r="G12" s="36" t="s">
        <v>76</v>
      </c>
      <c r="H12" s="36">
        <v>21</v>
      </c>
      <c r="I12" s="36">
        <v>22</v>
      </c>
      <c r="J12" s="36" t="s">
        <v>48</v>
      </c>
      <c r="K12" s="36">
        <v>3.9E-2</v>
      </c>
      <c r="L12" s="36"/>
    </row>
    <row r="13" spans="1:12" x14ac:dyDescent="0.15">
      <c r="A13" s="40"/>
      <c r="B13" s="40"/>
      <c r="C13" s="40"/>
      <c r="D13" s="36">
        <v>6300</v>
      </c>
      <c r="E13" s="36"/>
      <c r="F13" s="36">
        <f t="shared" si="0"/>
        <v>6300</v>
      </c>
      <c r="G13" s="36" t="s">
        <v>77</v>
      </c>
      <c r="H13" s="36">
        <v>21</v>
      </c>
      <c r="I13" s="36">
        <v>22</v>
      </c>
      <c r="J13" s="36" t="s">
        <v>48</v>
      </c>
      <c r="K13" s="36">
        <v>3.9E-2</v>
      </c>
      <c r="L13" s="36"/>
    </row>
    <row r="14" spans="1:12" x14ac:dyDescent="0.15">
      <c r="A14" s="40"/>
      <c r="B14" s="40"/>
      <c r="C14" s="40"/>
      <c r="D14" s="36">
        <v>6300</v>
      </c>
      <c r="E14" s="36"/>
      <c r="F14" s="36">
        <f t="shared" si="0"/>
        <v>6300</v>
      </c>
      <c r="G14" s="36" t="s">
        <v>78</v>
      </c>
      <c r="H14" s="36">
        <v>21</v>
      </c>
      <c r="I14" s="36">
        <v>22</v>
      </c>
      <c r="J14" s="36" t="s">
        <v>48</v>
      </c>
      <c r="K14" s="36">
        <v>3.9E-2</v>
      </c>
      <c r="L14" s="36"/>
    </row>
    <row r="15" spans="1:12" x14ac:dyDescent="0.15">
      <c r="A15" s="40"/>
      <c r="B15" s="40"/>
      <c r="C15" s="40"/>
      <c r="D15" s="36">
        <v>6300</v>
      </c>
      <c r="E15" s="36"/>
      <c r="F15" s="36">
        <f t="shared" si="0"/>
        <v>6300</v>
      </c>
      <c r="G15" s="36" t="s">
        <v>79</v>
      </c>
      <c r="H15" s="36">
        <v>21</v>
      </c>
      <c r="I15" s="36">
        <v>22</v>
      </c>
      <c r="J15" s="36" t="s">
        <v>48</v>
      </c>
      <c r="K15" s="36">
        <v>3.9E-2</v>
      </c>
      <c r="L15" s="36"/>
    </row>
    <row r="16" spans="1:12" x14ac:dyDescent="0.15">
      <c r="A16" s="40"/>
      <c r="B16" s="40"/>
      <c r="C16" s="40"/>
      <c r="D16" s="36">
        <v>6300</v>
      </c>
      <c r="E16" s="36"/>
      <c r="F16" s="36">
        <f t="shared" si="0"/>
        <v>6300</v>
      </c>
      <c r="G16" s="36" t="s">
        <v>80</v>
      </c>
      <c r="H16" s="36">
        <v>21</v>
      </c>
      <c r="I16" s="36">
        <v>22</v>
      </c>
      <c r="J16" s="36" t="s">
        <v>48</v>
      </c>
      <c r="K16" s="36">
        <v>3.9E-2</v>
      </c>
      <c r="L16" s="36"/>
    </row>
    <row r="17" spans="1:12" x14ac:dyDescent="0.15">
      <c r="A17" s="40"/>
      <c r="B17" s="40"/>
      <c r="C17" s="40"/>
      <c r="D17" s="36">
        <v>6300</v>
      </c>
      <c r="E17" s="36"/>
      <c r="F17" s="36">
        <f t="shared" si="0"/>
        <v>6300</v>
      </c>
      <c r="G17" s="36" t="s">
        <v>81</v>
      </c>
      <c r="H17" s="36">
        <v>21</v>
      </c>
      <c r="I17" s="36">
        <v>22</v>
      </c>
      <c r="J17" s="36" t="s">
        <v>48</v>
      </c>
      <c r="K17" s="36">
        <v>3.9E-2</v>
      </c>
      <c r="L17" s="36"/>
    </row>
    <row r="18" spans="1:12" x14ac:dyDescent="0.15">
      <c r="A18" s="40"/>
      <c r="B18" s="40"/>
      <c r="C18" s="40"/>
      <c r="D18" s="36">
        <v>6300</v>
      </c>
      <c r="E18" s="36"/>
      <c r="F18" s="36">
        <f t="shared" si="0"/>
        <v>6300</v>
      </c>
      <c r="G18" s="36" t="s">
        <v>82</v>
      </c>
      <c r="H18" s="36">
        <v>21</v>
      </c>
      <c r="I18" s="36">
        <v>22</v>
      </c>
      <c r="J18" s="36" t="s">
        <v>48</v>
      </c>
      <c r="K18" s="36">
        <v>3.9E-2</v>
      </c>
      <c r="L18" s="36"/>
    </row>
    <row r="19" spans="1:12" x14ac:dyDescent="0.15">
      <c r="A19" s="40"/>
      <c r="B19" s="40"/>
      <c r="C19" s="40"/>
      <c r="D19" s="36">
        <v>6300</v>
      </c>
      <c r="E19" s="36"/>
      <c r="F19" s="36">
        <f t="shared" si="0"/>
        <v>6300</v>
      </c>
      <c r="G19" s="36" t="s">
        <v>83</v>
      </c>
      <c r="H19" s="36">
        <v>21</v>
      </c>
      <c r="I19" s="36">
        <v>22</v>
      </c>
      <c r="J19" s="36" t="s">
        <v>48</v>
      </c>
      <c r="K19" s="36">
        <v>3.9E-2</v>
      </c>
      <c r="L19" s="36"/>
    </row>
    <row r="20" spans="1:12" x14ac:dyDescent="0.15">
      <c r="A20" s="40"/>
      <c r="B20" s="40"/>
      <c r="C20" s="40"/>
      <c r="D20" s="36">
        <v>6300</v>
      </c>
      <c r="E20" s="36"/>
      <c r="F20" s="36">
        <f t="shared" si="0"/>
        <v>6300</v>
      </c>
      <c r="G20" s="36" t="s">
        <v>84</v>
      </c>
      <c r="H20" s="36">
        <v>21</v>
      </c>
      <c r="I20" s="36">
        <v>22</v>
      </c>
      <c r="J20" s="36" t="s">
        <v>48</v>
      </c>
      <c r="K20" s="36">
        <v>3.9E-2</v>
      </c>
      <c r="L20" s="36"/>
    </row>
    <row r="21" spans="1:12" x14ac:dyDescent="0.15">
      <c r="A21" s="40"/>
      <c r="B21" s="40"/>
      <c r="C21" s="40"/>
      <c r="D21" s="36">
        <v>6300</v>
      </c>
      <c r="E21" s="36"/>
      <c r="F21" s="36">
        <f t="shared" si="0"/>
        <v>6300</v>
      </c>
      <c r="G21" s="36" t="s">
        <v>85</v>
      </c>
      <c r="H21" s="36">
        <v>21</v>
      </c>
      <c r="I21" s="36">
        <v>22</v>
      </c>
      <c r="J21" s="36" t="s">
        <v>48</v>
      </c>
      <c r="K21" s="36">
        <v>3.9E-2</v>
      </c>
      <c r="L21" s="36"/>
    </row>
    <row r="22" spans="1:12" x14ac:dyDescent="0.15">
      <c r="A22" s="40"/>
      <c r="B22" s="40"/>
      <c r="C22" s="40"/>
      <c r="D22" s="36">
        <v>3444</v>
      </c>
      <c r="E22" s="36"/>
      <c r="F22" s="36">
        <f t="shared" si="0"/>
        <v>3444</v>
      </c>
      <c r="G22" s="36" t="s">
        <v>86</v>
      </c>
      <c r="H22" s="36">
        <v>11</v>
      </c>
      <c r="I22" s="36">
        <v>12</v>
      </c>
      <c r="J22" s="36" t="s">
        <v>48</v>
      </c>
      <c r="K22" s="36">
        <v>3.9E-2</v>
      </c>
      <c r="L22" s="36"/>
    </row>
    <row r="23" spans="1:12" x14ac:dyDescent="0.15">
      <c r="A23" s="40" t="s">
        <v>34</v>
      </c>
      <c r="B23" s="40"/>
      <c r="C23" s="40"/>
      <c r="D23" s="40">
        <f>SUM(D6:D22)</f>
        <v>104244</v>
      </c>
      <c r="E23" s="40"/>
      <c r="F23" s="40">
        <f>SUM(F6:F22)</f>
        <v>104244</v>
      </c>
      <c r="G23" s="40">
        <v>17</v>
      </c>
      <c r="H23" s="40">
        <f>SUM(H6:H22)</f>
        <v>347</v>
      </c>
      <c r="I23" s="40">
        <f>SUM(I6:I22)</f>
        <v>364</v>
      </c>
      <c r="J23" s="40"/>
      <c r="K23" s="40">
        <f>SUM(K6:K22)</f>
        <v>0.66300000000000003</v>
      </c>
      <c r="L23" s="40"/>
    </row>
    <row r="25" spans="1:12" ht="26.25" x14ac:dyDescent="0.15">
      <c r="A25" s="127" t="s">
        <v>1</v>
      </c>
      <c r="B25" s="128"/>
      <c r="C25" s="128"/>
      <c r="D25" s="128"/>
      <c r="E25" s="128"/>
      <c r="F25" s="128"/>
      <c r="G25" s="129"/>
      <c r="H25" s="128"/>
      <c r="I25" s="128"/>
      <c r="J25" s="128"/>
      <c r="K25" s="128"/>
      <c r="L25" s="55"/>
    </row>
    <row r="26" spans="1:12" ht="15" x14ac:dyDescent="0.15">
      <c r="A26" s="130" t="s">
        <v>272</v>
      </c>
      <c r="B26" s="130"/>
      <c r="C26" s="130"/>
      <c r="D26" s="131">
        <v>45759</v>
      </c>
      <c r="E26" s="131"/>
      <c r="F26" s="131"/>
      <c r="G26" s="132"/>
      <c r="H26" s="131"/>
      <c r="I26" s="131"/>
      <c r="J26" s="131"/>
      <c r="K26" s="131"/>
      <c r="L26" s="55"/>
    </row>
    <row r="27" spans="1:12" x14ac:dyDescent="0.15">
      <c r="A27" s="117" t="s">
        <v>273</v>
      </c>
      <c r="B27" s="118"/>
      <c r="C27" s="118"/>
      <c r="D27" s="119"/>
      <c r="E27" s="120"/>
      <c r="F27" s="120"/>
      <c r="G27" s="120"/>
      <c r="H27" s="120"/>
      <c r="I27" s="120"/>
      <c r="J27" s="120"/>
      <c r="K27" s="120"/>
      <c r="L27" s="120"/>
    </row>
    <row r="28" spans="1:12" x14ac:dyDescent="0.15">
      <c r="A28" s="118"/>
      <c r="B28" s="118"/>
      <c r="C28" s="118"/>
      <c r="D28" s="119"/>
      <c r="E28" s="120"/>
      <c r="F28" s="120"/>
      <c r="G28" s="120"/>
      <c r="H28" s="120"/>
      <c r="I28" s="120"/>
      <c r="J28" s="120"/>
      <c r="K28" s="120"/>
      <c r="L28" s="120"/>
    </row>
    <row r="29" spans="1:12" ht="24.75" x14ac:dyDescent="0.15">
      <c r="A29" s="28" t="s">
        <v>17</v>
      </c>
      <c r="B29" s="29" t="s">
        <v>18</v>
      </c>
      <c r="C29" s="56" t="s">
        <v>19</v>
      </c>
      <c r="D29" s="31" t="s">
        <v>21</v>
      </c>
      <c r="E29" s="32" t="s">
        <v>22</v>
      </c>
      <c r="F29" s="32" t="s">
        <v>23</v>
      </c>
      <c r="G29" s="33" t="s">
        <v>46</v>
      </c>
      <c r="H29" s="34" t="s">
        <v>25</v>
      </c>
      <c r="I29" s="34" t="s">
        <v>26</v>
      </c>
      <c r="J29" s="34" t="s">
        <v>27</v>
      </c>
      <c r="K29" s="34" t="s">
        <v>28</v>
      </c>
      <c r="L29" s="35" t="s">
        <v>29</v>
      </c>
    </row>
    <row r="30" spans="1:12" ht="27" x14ac:dyDescent="0.15">
      <c r="A30" s="57" t="s">
        <v>269</v>
      </c>
      <c r="B30" s="57" t="s">
        <v>103</v>
      </c>
      <c r="C30" s="58" t="s">
        <v>270</v>
      </c>
      <c r="D30" s="57">
        <v>3179</v>
      </c>
      <c r="E30" s="57"/>
      <c r="F30" s="57">
        <f>D30+E30</f>
        <v>3179</v>
      </c>
      <c r="G30" s="59" t="s">
        <v>32</v>
      </c>
      <c r="H30" s="57">
        <v>21</v>
      </c>
      <c r="I30" s="57">
        <v>22</v>
      </c>
      <c r="J30" s="57" t="s">
        <v>48</v>
      </c>
      <c r="K30" s="57">
        <v>3.9E-2</v>
      </c>
      <c r="L30" s="60" t="s">
        <v>274</v>
      </c>
    </row>
    <row r="31" spans="1:12" x14ac:dyDescent="0.15">
      <c r="A31" s="61"/>
      <c r="B31" s="61"/>
      <c r="C31" s="61"/>
      <c r="D31" s="61">
        <f>SUM(D30:D30)</f>
        <v>3179</v>
      </c>
      <c r="E31" s="61"/>
      <c r="F31" s="61">
        <f>SUM(F30:F30)</f>
        <v>3179</v>
      </c>
      <c r="G31" s="61">
        <v>1</v>
      </c>
      <c r="H31" s="61">
        <f>SUM(H30:H30)</f>
        <v>21</v>
      </c>
      <c r="I31" s="61">
        <f>SUM(I30:I30)</f>
        <v>22</v>
      </c>
      <c r="J31" s="61"/>
      <c r="K31" s="61">
        <f>SUM(K30:K30)</f>
        <v>3.9E-2</v>
      </c>
      <c r="L31" s="61"/>
    </row>
    <row r="33" spans="1:12" ht="26.25" x14ac:dyDescent="0.15">
      <c r="A33" s="121" t="s">
        <v>1</v>
      </c>
      <c r="B33" s="122"/>
      <c r="C33" s="122"/>
      <c r="D33" s="122"/>
      <c r="E33" s="122"/>
      <c r="F33" s="122"/>
      <c r="G33" s="123"/>
      <c r="H33" s="122"/>
      <c r="I33" s="122"/>
      <c r="J33" s="122"/>
      <c r="K33" s="122"/>
      <c r="L33" s="27"/>
    </row>
    <row r="34" spans="1:12" ht="15" x14ac:dyDescent="0.15">
      <c r="A34" s="124" t="s">
        <v>2</v>
      </c>
      <c r="B34" s="124"/>
      <c r="C34" s="124"/>
      <c r="D34" s="125">
        <v>45759</v>
      </c>
      <c r="E34" s="125"/>
      <c r="F34" s="125"/>
      <c r="G34" s="126"/>
      <c r="H34" s="125"/>
      <c r="I34" s="125"/>
      <c r="J34" s="125"/>
      <c r="K34" s="125"/>
      <c r="L34" s="27"/>
    </row>
    <row r="35" spans="1:12" x14ac:dyDescent="0.15">
      <c r="A35" s="113" t="s">
        <v>3</v>
      </c>
      <c r="B35" s="114"/>
      <c r="C35" s="114"/>
      <c r="D35" s="115"/>
      <c r="E35" s="116"/>
      <c r="F35" s="116"/>
      <c r="G35" s="116"/>
      <c r="H35" s="116"/>
      <c r="I35" s="116"/>
      <c r="J35" s="116"/>
      <c r="K35" s="116"/>
      <c r="L35" s="116"/>
    </row>
    <row r="36" spans="1:12" x14ac:dyDescent="0.15">
      <c r="A36" s="114"/>
      <c r="B36" s="114"/>
      <c r="C36" s="114"/>
      <c r="D36" s="115"/>
      <c r="E36" s="116"/>
      <c r="F36" s="116"/>
      <c r="G36" s="116"/>
      <c r="H36" s="116"/>
      <c r="I36" s="116"/>
      <c r="J36" s="116"/>
      <c r="K36" s="116"/>
      <c r="L36" s="116"/>
    </row>
    <row r="37" spans="1:12" ht="24.75" x14ac:dyDescent="0.15">
      <c r="A37" s="28" t="s">
        <v>17</v>
      </c>
      <c r="B37" s="29" t="s">
        <v>18</v>
      </c>
      <c r="C37" s="30" t="s">
        <v>19</v>
      </c>
      <c r="D37" s="31" t="s">
        <v>21</v>
      </c>
      <c r="E37" s="32" t="s">
        <v>22</v>
      </c>
      <c r="F37" s="32" t="s">
        <v>23</v>
      </c>
      <c r="G37" s="33" t="s">
        <v>46</v>
      </c>
      <c r="H37" s="34" t="s">
        <v>25</v>
      </c>
      <c r="I37" s="34" t="s">
        <v>26</v>
      </c>
      <c r="J37" s="34" t="s">
        <v>27</v>
      </c>
      <c r="K37" s="34" t="s">
        <v>28</v>
      </c>
      <c r="L37" s="35" t="s">
        <v>29</v>
      </c>
    </row>
    <row r="38" spans="1:12" ht="40.5" x14ac:dyDescent="0.15">
      <c r="A38" s="36" t="s">
        <v>269</v>
      </c>
      <c r="B38" s="36" t="s">
        <v>105</v>
      </c>
      <c r="C38" s="37" t="s">
        <v>275</v>
      </c>
      <c r="D38" s="36">
        <v>2500</v>
      </c>
      <c r="E38" s="36"/>
      <c r="F38" s="36">
        <f>D38+E38</f>
        <v>2500</v>
      </c>
      <c r="G38" s="38" t="s">
        <v>47</v>
      </c>
      <c r="H38" s="36">
        <v>15.1</v>
      </c>
      <c r="I38" s="36">
        <v>16.100000000000001</v>
      </c>
      <c r="J38" s="36" t="s">
        <v>48</v>
      </c>
      <c r="K38" s="36">
        <v>3.9E-2</v>
      </c>
      <c r="L38" s="39" t="s">
        <v>276</v>
      </c>
    </row>
    <row r="39" spans="1:12" x14ac:dyDescent="0.15">
      <c r="A39" s="40"/>
      <c r="B39" s="40"/>
      <c r="C39" s="40"/>
      <c r="D39" s="36">
        <v>2101</v>
      </c>
      <c r="E39" s="36"/>
      <c r="F39" s="36">
        <f>D39+E39</f>
        <v>2101</v>
      </c>
      <c r="G39" s="38" t="s">
        <v>49</v>
      </c>
      <c r="H39" s="36">
        <v>12</v>
      </c>
      <c r="I39" s="36">
        <v>13</v>
      </c>
      <c r="J39" s="36" t="s">
        <v>48</v>
      </c>
      <c r="K39" s="36">
        <v>3.9E-2</v>
      </c>
      <c r="L39" s="36"/>
    </row>
    <row r="40" spans="1:12" x14ac:dyDescent="0.15">
      <c r="A40" s="40" t="s">
        <v>34</v>
      </c>
      <c r="B40" s="40"/>
      <c r="C40" s="40"/>
      <c r="D40" s="40">
        <f>SUM(D38:D39)</f>
        <v>4601</v>
      </c>
      <c r="E40" s="40"/>
      <c r="F40" s="40">
        <f>SUM(F38:F39)</f>
        <v>4601</v>
      </c>
      <c r="G40" s="40">
        <v>2</v>
      </c>
      <c r="H40" s="40">
        <f>SUM(H38:H39)</f>
        <v>27.1</v>
      </c>
      <c r="I40" s="40">
        <f>SUM(I38:I39)</f>
        <v>29.1</v>
      </c>
      <c r="J40" s="40"/>
      <c r="K40" s="40">
        <f>SUM(K38:K39)</f>
        <v>7.8E-2</v>
      </c>
      <c r="L40" s="40"/>
    </row>
    <row r="43" spans="1:12" ht="26.25" x14ac:dyDescent="0.15">
      <c r="A43" s="121" t="s">
        <v>1</v>
      </c>
      <c r="B43" s="122"/>
      <c r="C43" s="122"/>
      <c r="D43" s="122"/>
      <c r="E43" s="122"/>
      <c r="F43" s="122"/>
      <c r="G43" s="123"/>
      <c r="H43" s="122"/>
      <c r="I43" s="122"/>
      <c r="J43" s="122"/>
      <c r="K43" s="122"/>
      <c r="L43" s="27"/>
    </row>
    <row r="44" spans="1:12" ht="15" x14ac:dyDescent="0.15">
      <c r="A44" s="124" t="s">
        <v>2</v>
      </c>
      <c r="B44" s="124"/>
      <c r="C44" s="124"/>
      <c r="D44" s="125">
        <v>45759</v>
      </c>
      <c r="E44" s="125"/>
      <c r="F44" s="125"/>
      <c r="G44" s="126"/>
      <c r="H44" s="125"/>
      <c r="I44" s="125"/>
      <c r="J44" s="125"/>
      <c r="K44" s="125"/>
      <c r="L44" s="27"/>
    </row>
    <row r="45" spans="1:12" x14ac:dyDescent="0.15">
      <c r="A45" s="113" t="s">
        <v>3</v>
      </c>
      <c r="B45" s="114"/>
      <c r="C45" s="114"/>
      <c r="D45" s="115"/>
      <c r="E45" s="116"/>
      <c r="F45" s="116"/>
      <c r="G45" s="116"/>
      <c r="H45" s="116"/>
      <c r="I45" s="116"/>
      <c r="J45" s="116"/>
      <c r="K45" s="116"/>
      <c r="L45" s="116"/>
    </row>
    <row r="46" spans="1:12" x14ac:dyDescent="0.15">
      <c r="A46" s="114"/>
      <c r="B46" s="114"/>
      <c r="C46" s="114"/>
      <c r="D46" s="115"/>
      <c r="E46" s="116"/>
      <c r="F46" s="116"/>
      <c r="G46" s="116"/>
      <c r="H46" s="116"/>
      <c r="I46" s="116"/>
      <c r="J46" s="116"/>
      <c r="K46" s="116"/>
      <c r="L46" s="116"/>
    </row>
    <row r="47" spans="1:12" ht="27" x14ac:dyDescent="0.15">
      <c r="A47" s="36" t="s">
        <v>269</v>
      </c>
      <c r="B47" s="36" t="s">
        <v>105</v>
      </c>
      <c r="C47" s="37" t="s">
        <v>270</v>
      </c>
      <c r="D47" s="36">
        <v>3000</v>
      </c>
      <c r="E47" s="36"/>
      <c r="F47" s="36">
        <f>D47+E47</f>
        <v>3000</v>
      </c>
      <c r="G47" s="38" t="s">
        <v>47</v>
      </c>
      <c r="H47" s="36">
        <v>15.1</v>
      </c>
      <c r="I47" s="36">
        <v>16.100000000000001</v>
      </c>
      <c r="J47" s="36" t="s">
        <v>48</v>
      </c>
      <c r="K47" s="36">
        <v>3.9E-2</v>
      </c>
      <c r="L47" s="39" t="s">
        <v>277</v>
      </c>
    </row>
    <row r="48" spans="1:12" x14ac:dyDescent="0.15">
      <c r="A48" s="40"/>
      <c r="B48" s="40"/>
      <c r="C48" s="40"/>
      <c r="D48" s="36">
        <v>2608</v>
      </c>
      <c r="E48" s="36"/>
      <c r="F48" s="36">
        <f>D48+E48</f>
        <v>2608</v>
      </c>
      <c r="G48" s="36" t="s">
        <v>49</v>
      </c>
      <c r="H48" s="36">
        <v>14</v>
      </c>
      <c r="I48" s="36">
        <v>15</v>
      </c>
      <c r="J48" s="36" t="s">
        <v>48</v>
      </c>
      <c r="K48" s="36">
        <v>3.9E-2</v>
      </c>
      <c r="L48" s="36"/>
    </row>
    <row r="49" spans="1:12" x14ac:dyDescent="0.15">
      <c r="A49" s="40" t="s">
        <v>34</v>
      </c>
      <c r="B49" s="40"/>
      <c r="C49" s="40"/>
      <c r="D49" s="40">
        <f>SUM(D47:D48)</f>
        <v>5608</v>
      </c>
      <c r="E49" s="40"/>
      <c r="F49" s="40">
        <f>SUM(F47:F48)</f>
        <v>5608</v>
      </c>
      <c r="G49" s="40">
        <v>2</v>
      </c>
      <c r="H49" s="40">
        <f>SUM(H47:H48)</f>
        <v>29.1</v>
      </c>
      <c r="I49" s="40">
        <f>SUM(I47:I48)</f>
        <v>31.1</v>
      </c>
      <c r="J49" s="40"/>
      <c r="K49" s="40">
        <f>SUM(K47:K48)</f>
        <v>7.8E-2</v>
      </c>
      <c r="L49" s="40"/>
    </row>
    <row r="51" spans="1:12" ht="26.25" x14ac:dyDescent="0.15">
      <c r="A51" s="121" t="s">
        <v>1</v>
      </c>
      <c r="B51" s="122"/>
      <c r="C51" s="122"/>
      <c r="D51" s="122"/>
      <c r="E51" s="122"/>
      <c r="F51" s="122"/>
      <c r="G51" s="123"/>
      <c r="H51" s="122"/>
      <c r="I51" s="122"/>
      <c r="J51" s="122"/>
      <c r="K51" s="122"/>
      <c r="L51" s="27"/>
    </row>
    <row r="52" spans="1:12" ht="15" x14ac:dyDescent="0.15">
      <c r="A52" s="124" t="s">
        <v>2</v>
      </c>
      <c r="B52" s="124"/>
      <c r="C52" s="124"/>
      <c r="D52" s="125">
        <v>45759</v>
      </c>
      <c r="E52" s="125"/>
      <c r="F52" s="125"/>
      <c r="G52" s="126"/>
      <c r="H52" s="125"/>
      <c r="I52" s="125"/>
      <c r="J52" s="125"/>
      <c r="K52" s="125"/>
      <c r="L52" s="27"/>
    </row>
    <row r="53" spans="1:12" x14ac:dyDescent="0.15">
      <c r="A53" s="113" t="s">
        <v>3</v>
      </c>
      <c r="B53" s="114"/>
      <c r="C53" s="114"/>
      <c r="D53" s="115"/>
      <c r="E53" s="116"/>
      <c r="F53" s="116"/>
      <c r="G53" s="116"/>
      <c r="H53" s="116"/>
      <c r="I53" s="116"/>
      <c r="J53" s="116"/>
      <c r="K53" s="116"/>
      <c r="L53" s="116"/>
    </row>
    <row r="54" spans="1:12" x14ac:dyDescent="0.15">
      <c r="A54" s="114"/>
      <c r="B54" s="114"/>
      <c r="C54" s="114"/>
      <c r="D54" s="115"/>
      <c r="E54" s="116"/>
      <c r="F54" s="116"/>
      <c r="G54" s="116"/>
      <c r="H54" s="116"/>
      <c r="I54" s="116"/>
      <c r="J54" s="116"/>
      <c r="K54" s="116"/>
      <c r="L54" s="116"/>
    </row>
    <row r="55" spans="1:12" ht="24.75" x14ac:dyDescent="0.15">
      <c r="A55" s="28" t="s">
        <v>17</v>
      </c>
      <c r="B55" s="29" t="s">
        <v>18</v>
      </c>
      <c r="C55" s="30" t="s">
        <v>19</v>
      </c>
      <c r="D55" s="31" t="s">
        <v>21</v>
      </c>
      <c r="E55" s="32" t="s">
        <v>22</v>
      </c>
      <c r="F55" s="32" t="s">
        <v>23</v>
      </c>
      <c r="G55" s="33" t="s">
        <v>46</v>
      </c>
      <c r="H55" s="34" t="s">
        <v>25</v>
      </c>
      <c r="I55" s="34" t="s">
        <v>26</v>
      </c>
      <c r="J55" s="34" t="s">
        <v>27</v>
      </c>
      <c r="K55" s="34" t="s">
        <v>28</v>
      </c>
      <c r="L55" s="35" t="s">
        <v>29</v>
      </c>
    </row>
    <row r="56" spans="1:12" ht="54" x14ac:dyDescent="0.15">
      <c r="A56" s="36" t="s">
        <v>269</v>
      </c>
      <c r="B56" s="36" t="s">
        <v>106</v>
      </c>
      <c r="C56" s="37" t="s">
        <v>275</v>
      </c>
      <c r="D56" s="36">
        <v>3000</v>
      </c>
      <c r="E56" s="36"/>
      <c r="F56" s="36">
        <f t="shared" ref="F56:F70" si="1">D56+E56</f>
        <v>3000</v>
      </c>
      <c r="G56" s="38" t="s">
        <v>278</v>
      </c>
      <c r="H56" s="36">
        <v>18.3</v>
      </c>
      <c r="I56" s="36">
        <v>19.3</v>
      </c>
      <c r="J56" s="36" t="s">
        <v>48</v>
      </c>
      <c r="K56" s="36">
        <v>3.9E-2</v>
      </c>
      <c r="L56" s="39" t="s">
        <v>279</v>
      </c>
    </row>
    <row r="57" spans="1:12" x14ac:dyDescent="0.15">
      <c r="A57" s="40"/>
      <c r="B57" s="40"/>
      <c r="C57" s="40"/>
      <c r="D57" s="36">
        <v>3000</v>
      </c>
      <c r="E57" s="36"/>
      <c r="F57" s="36">
        <f t="shared" si="1"/>
        <v>3000</v>
      </c>
      <c r="G57" s="36" t="s">
        <v>280</v>
      </c>
      <c r="H57" s="36">
        <v>18.3</v>
      </c>
      <c r="I57" s="36">
        <v>19.3</v>
      </c>
      <c r="J57" s="36" t="s">
        <v>48</v>
      </c>
      <c r="K57" s="36">
        <v>3.9E-2</v>
      </c>
      <c r="L57" s="36"/>
    </row>
    <row r="58" spans="1:12" x14ac:dyDescent="0.15">
      <c r="A58" s="40"/>
      <c r="B58" s="40"/>
      <c r="C58" s="40"/>
      <c r="D58" s="36">
        <v>3000</v>
      </c>
      <c r="E58" s="36"/>
      <c r="F58" s="36">
        <f t="shared" si="1"/>
        <v>3000</v>
      </c>
      <c r="G58" s="36" t="s">
        <v>281</v>
      </c>
      <c r="H58" s="36">
        <v>18.3</v>
      </c>
      <c r="I58" s="36">
        <v>19.3</v>
      </c>
      <c r="J58" s="36" t="s">
        <v>48</v>
      </c>
      <c r="K58" s="36">
        <v>3.9E-2</v>
      </c>
      <c r="L58" s="36"/>
    </row>
    <row r="59" spans="1:12" x14ac:dyDescent="0.15">
      <c r="A59" s="40"/>
      <c r="B59" s="40"/>
      <c r="C59" s="40"/>
      <c r="D59" s="36">
        <v>3000</v>
      </c>
      <c r="E59" s="36"/>
      <c r="F59" s="36">
        <f t="shared" si="1"/>
        <v>3000</v>
      </c>
      <c r="G59" s="36" t="s">
        <v>282</v>
      </c>
      <c r="H59" s="36">
        <v>18.3</v>
      </c>
      <c r="I59" s="36">
        <v>19.3</v>
      </c>
      <c r="J59" s="36" t="s">
        <v>48</v>
      </c>
      <c r="K59" s="36">
        <v>3.9E-2</v>
      </c>
      <c r="L59" s="36"/>
    </row>
    <row r="60" spans="1:12" x14ac:dyDescent="0.15">
      <c r="A60" s="40"/>
      <c r="B60" s="40"/>
      <c r="C60" s="40"/>
      <c r="D60" s="36">
        <v>3000</v>
      </c>
      <c r="E60" s="36"/>
      <c r="F60" s="36">
        <f t="shared" si="1"/>
        <v>3000</v>
      </c>
      <c r="G60" s="36" t="s">
        <v>283</v>
      </c>
      <c r="H60" s="36">
        <v>18.3</v>
      </c>
      <c r="I60" s="36">
        <v>19.3</v>
      </c>
      <c r="J60" s="36" t="s">
        <v>48</v>
      </c>
      <c r="K60" s="36">
        <v>3.9E-2</v>
      </c>
      <c r="L60" s="36"/>
    </row>
    <row r="61" spans="1:12" x14ac:dyDescent="0.15">
      <c r="A61" s="40"/>
      <c r="B61" s="40"/>
      <c r="C61" s="40"/>
      <c r="D61" s="36">
        <v>3000</v>
      </c>
      <c r="E61" s="36"/>
      <c r="F61" s="36">
        <f t="shared" si="1"/>
        <v>3000</v>
      </c>
      <c r="G61" s="36" t="s">
        <v>284</v>
      </c>
      <c r="H61" s="36">
        <v>18.3</v>
      </c>
      <c r="I61" s="36">
        <v>19.3</v>
      </c>
      <c r="J61" s="36" t="s">
        <v>48</v>
      </c>
      <c r="K61" s="36">
        <v>3.9E-2</v>
      </c>
      <c r="L61" s="36"/>
    </row>
    <row r="62" spans="1:12" x14ac:dyDescent="0.15">
      <c r="A62" s="40"/>
      <c r="B62" s="40"/>
      <c r="C62" s="40"/>
      <c r="D62" s="36">
        <v>3000</v>
      </c>
      <c r="E62" s="36"/>
      <c r="F62" s="36">
        <f t="shared" si="1"/>
        <v>3000</v>
      </c>
      <c r="G62" s="36" t="s">
        <v>285</v>
      </c>
      <c r="H62" s="36">
        <v>18.3</v>
      </c>
      <c r="I62" s="36">
        <v>19.3</v>
      </c>
      <c r="J62" s="36" t="s">
        <v>48</v>
      </c>
      <c r="K62" s="36">
        <v>3.9E-2</v>
      </c>
      <c r="L62" s="36"/>
    </row>
    <row r="63" spans="1:12" x14ac:dyDescent="0.15">
      <c r="A63" s="40"/>
      <c r="B63" s="40"/>
      <c r="C63" s="40"/>
      <c r="D63" s="36">
        <v>3000</v>
      </c>
      <c r="E63" s="36"/>
      <c r="F63" s="36">
        <f t="shared" si="1"/>
        <v>3000</v>
      </c>
      <c r="G63" s="36" t="s">
        <v>286</v>
      </c>
      <c r="H63" s="36">
        <v>18.3</v>
      </c>
      <c r="I63" s="36">
        <v>19.3</v>
      </c>
      <c r="J63" s="36" t="s">
        <v>48</v>
      </c>
      <c r="K63" s="36">
        <v>3.9E-2</v>
      </c>
      <c r="L63" s="36"/>
    </row>
    <row r="64" spans="1:12" x14ac:dyDescent="0.15">
      <c r="A64" s="40"/>
      <c r="B64" s="40"/>
      <c r="C64" s="40"/>
      <c r="D64" s="36">
        <v>3000</v>
      </c>
      <c r="E64" s="36"/>
      <c r="F64" s="36">
        <f t="shared" si="1"/>
        <v>3000</v>
      </c>
      <c r="G64" s="36" t="s">
        <v>287</v>
      </c>
      <c r="H64" s="36">
        <v>18.3</v>
      </c>
      <c r="I64" s="36">
        <v>19.3</v>
      </c>
      <c r="J64" s="36" t="s">
        <v>48</v>
      </c>
      <c r="K64" s="36">
        <v>3.9E-2</v>
      </c>
      <c r="L64" s="36"/>
    </row>
    <row r="65" spans="1:12" x14ac:dyDescent="0.15">
      <c r="A65" s="40"/>
      <c r="B65" s="40"/>
      <c r="C65" s="40"/>
      <c r="D65" s="36">
        <v>3000</v>
      </c>
      <c r="E65" s="36"/>
      <c r="F65" s="36">
        <f t="shared" si="1"/>
        <v>3000</v>
      </c>
      <c r="G65" s="36" t="s">
        <v>288</v>
      </c>
      <c r="H65" s="36">
        <v>18.3</v>
      </c>
      <c r="I65" s="36">
        <v>19.3</v>
      </c>
      <c r="J65" s="36" t="s">
        <v>48</v>
      </c>
      <c r="K65" s="36">
        <v>3.9E-2</v>
      </c>
      <c r="L65" s="36"/>
    </row>
    <row r="66" spans="1:12" x14ac:dyDescent="0.15">
      <c r="A66" s="40"/>
      <c r="B66" s="40"/>
      <c r="C66" s="40"/>
      <c r="D66" s="36">
        <v>3000</v>
      </c>
      <c r="E66" s="36"/>
      <c r="F66" s="36">
        <f t="shared" si="1"/>
        <v>3000</v>
      </c>
      <c r="G66" s="36" t="s">
        <v>289</v>
      </c>
      <c r="H66" s="36">
        <v>18.3</v>
      </c>
      <c r="I66" s="36">
        <v>19.3</v>
      </c>
      <c r="J66" s="36" t="s">
        <v>48</v>
      </c>
      <c r="K66" s="36">
        <v>3.9E-2</v>
      </c>
      <c r="L66" s="36"/>
    </row>
    <row r="67" spans="1:12" x14ac:dyDescent="0.15">
      <c r="A67" s="40"/>
      <c r="B67" s="40"/>
      <c r="C67" s="40"/>
      <c r="D67" s="36">
        <v>3000</v>
      </c>
      <c r="E67" s="36"/>
      <c r="F67" s="36">
        <f t="shared" si="1"/>
        <v>3000</v>
      </c>
      <c r="G67" s="36" t="s">
        <v>290</v>
      </c>
      <c r="H67" s="36">
        <v>18.3</v>
      </c>
      <c r="I67" s="36">
        <v>19.3</v>
      </c>
      <c r="J67" s="36" t="s">
        <v>48</v>
      </c>
      <c r="K67" s="36">
        <v>3.9E-2</v>
      </c>
      <c r="L67" s="36"/>
    </row>
    <row r="68" spans="1:12" x14ac:dyDescent="0.15">
      <c r="A68" s="40"/>
      <c r="B68" s="40"/>
      <c r="C68" s="40"/>
      <c r="D68" s="36">
        <v>3000</v>
      </c>
      <c r="E68" s="36"/>
      <c r="F68" s="36">
        <f t="shared" si="1"/>
        <v>3000</v>
      </c>
      <c r="G68" s="36" t="s">
        <v>291</v>
      </c>
      <c r="H68" s="36">
        <v>18.3</v>
      </c>
      <c r="I68" s="36">
        <v>19.3</v>
      </c>
      <c r="J68" s="36" t="s">
        <v>48</v>
      </c>
      <c r="K68" s="36">
        <v>3.9E-2</v>
      </c>
      <c r="L68" s="36"/>
    </row>
    <row r="69" spans="1:12" x14ac:dyDescent="0.15">
      <c r="A69" s="40"/>
      <c r="B69" s="40"/>
      <c r="C69" s="40"/>
      <c r="D69" s="36">
        <v>3000</v>
      </c>
      <c r="E69" s="36"/>
      <c r="F69" s="36">
        <f t="shared" si="1"/>
        <v>3000</v>
      </c>
      <c r="G69" s="36" t="s">
        <v>292</v>
      </c>
      <c r="H69" s="36">
        <v>18.3</v>
      </c>
      <c r="I69" s="36">
        <v>19.3</v>
      </c>
      <c r="J69" s="36" t="s">
        <v>48</v>
      </c>
      <c r="K69" s="36">
        <v>3.9E-2</v>
      </c>
      <c r="L69" s="36"/>
    </row>
    <row r="70" spans="1:12" x14ac:dyDescent="0.15">
      <c r="A70" s="40"/>
      <c r="B70" s="40"/>
      <c r="C70" s="40"/>
      <c r="D70" s="36">
        <v>3000</v>
      </c>
      <c r="E70" s="36"/>
      <c r="F70" s="36">
        <f t="shared" si="1"/>
        <v>3000</v>
      </c>
      <c r="G70" s="36" t="s">
        <v>293</v>
      </c>
      <c r="H70" s="36">
        <v>18.3</v>
      </c>
      <c r="I70" s="36">
        <v>19.3</v>
      </c>
      <c r="J70" s="36" t="s">
        <v>48</v>
      </c>
      <c r="K70" s="36">
        <v>3.9E-2</v>
      </c>
      <c r="L70" s="36"/>
    </row>
    <row r="71" spans="1:12" x14ac:dyDescent="0.15">
      <c r="A71" s="40"/>
      <c r="B71" s="40"/>
      <c r="C71" s="40"/>
      <c r="D71" s="36">
        <v>3000</v>
      </c>
      <c r="E71" s="36"/>
      <c r="F71" s="36">
        <f t="shared" ref="F71:F81" si="2">D71+E71</f>
        <v>3000</v>
      </c>
      <c r="G71" s="36" t="s">
        <v>294</v>
      </c>
      <c r="H71" s="36">
        <v>18.3</v>
      </c>
      <c r="I71" s="36">
        <v>19.3</v>
      </c>
      <c r="J71" s="36" t="s">
        <v>48</v>
      </c>
      <c r="K71" s="36">
        <v>3.9E-2</v>
      </c>
      <c r="L71" s="36"/>
    </row>
    <row r="72" spans="1:12" x14ac:dyDescent="0.15">
      <c r="A72" s="40"/>
      <c r="B72" s="40"/>
      <c r="C72" s="40"/>
      <c r="D72" s="36">
        <v>3000</v>
      </c>
      <c r="E72" s="36"/>
      <c r="F72" s="36">
        <f t="shared" si="2"/>
        <v>3000</v>
      </c>
      <c r="G72" s="36" t="s">
        <v>295</v>
      </c>
      <c r="H72" s="36">
        <v>18.3</v>
      </c>
      <c r="I72" s="36">
        <v>19.3</v>
      </c>
      <c r="J72" s="36" t="s">
        <v>48</v>
      </c>
      <c r="K72" s="36">
        <v>3.9E-2</v>
      </c>
      <c r="L72" s="36"/>
    </row>
    <row r="73" spans="1:12" x14ac:dyDescent="0.15">
      <c r="A73" s="40"/>
      <c r="B73" s="40"/>
      <c r="C73" s="40"/>
      <c r="D73" s="36">
        <v>3000</v>
      </c>
      <c r="E73" s="36"/>
      <c r="F73" s="36">
        <f t="shared" si="2"/>
        <v>3000</v>
      </c>
      <c r="G73" s="36" t="s">
        <v>296</v>
      </c>
      <c r="H73" s="36">
        <v>18.3</v>
      </c>
      <c r="I73" s="36">
        <v>19.3</v>
      </c>
      <c r="J73" s="36" t="s">
        <v>48</v>
      </c>
      <c r="K73" s="36">
        <v>3.9E-2</v>
      </c>
      <c r="L73" s="36"/>
    </row>
    <row r="74" spans="1:12" x14ac:dyDescent="0.15">
      <c r="A74" s="40"/>
      <c r="B74" s="40"/>
      <c r="C74" s="40"/>
      <c r="D74" s="36">
        <v>3000</v>
      </c>
      <c r="E74" s="36"/>
      <c r="F74" s="36">
        <f t="shared" si="2"/>
        <v>3000</v>
      </c>
      <c r="G74" s="36" t="s">
        <v>297</v>
      </c>
      <c r="H74" s="36">
        <v>18.3</v>
      </c>
      <c r="I74" s="36">
        <v>19.3</v>
      </c>
      <c r="J74" s="36" t="s">
        <v>48</v>
      </c>
      <c r="K74" s="36">
        <v>3.9E-2</v>
      </c>
      <c r="L74" s="36"/>
    </row>
    <row r="75" spans="1:12" x14ac:dyDescent="0.15">
      <c r="A75" s="40"/>
      <c r="B75" s="40"/>
      <c r="C75" s="40"/>
      <c r="D75" s="36">
        <v>3000</v>
      </c>
      <c r="E75" s="36"/>
      <c r="F75" s="36">
        <f t="shared" si="2"/>
        <v>3000</v>
      </c>
      <c r="G75" s="36" t="s">
        <v>298</v>
      </c>
      <c r="H75" s="36">
        <v>18.3</v>
      </c>
      <c r="I75" s="36">
        <v>19.3</v>
      </c>
      <c r="J75" s="36" t="s">
        <v>48</v>
      </c>
      <c r="K75" s="36">
        <v>3.9E-2</v>
      </c>
      <c r="L75" s="36"/>
    </row>
    <row r="76" spans="1:12" x14ac:dyDescent="0.15">
      <c r="A76" s="40"/>
      <c r="B76" s="40"/>
      <c r="C76" s="40"/>
      <c r="D76" s="36">
        <v>3000</v>
      </c>
      <c r="E76" s="36"/>
      <c r="F76" s="36">
        <f t="shared" si="2"/>
        <v>3000</v>
      </c>
      <c r="G76" s="36" t="s">
        <v>299</v>
      </c>
      <c r="H76" s="36">
        <v>18.3</v>
      </c>
      <c r="I76" s="36">
        <v>19.3</v>
      </c>
      <c r="J76" s="36" t="s">
        <v>48</v>
      </c>
      <c r="K76" s="36">
        <v>3.9E-2</v>
      </c>
      <c r="L76" s="36"/>
    </row>
    <row r="77" spans="1:12" x14ac:dyDescent="0.15">
      <c r="A77" s="40"/>
      <c r="B77" s="40"/>
      <c r="C77" s="40"/>
      <c r="D77" s="36">
        <v>3000</v>
      </c>
      <c r="E77" s="36"/>
      <c r="F77" s="36">
        <f t="shared" si="2"/>
        <v>3000</v>
      </c>
      <c r="G77" s="36" t="s">
        <v>300</v>
      </c>
      <c r="H77" s="36">
        <v>18.3</v>
      </c>
      <c r="I77" s="36">
        <v>19.3</v>
      </c>
      <c r="J77" s="36" t="s">
        <v>48</v>
      </c>
      <c r="K77" s="36">
        <v>3.9E-2</v>
      </c>
      <c r="L77" s="36"/>
    </row>
    <row r="78" spans="1:12" x14ac:dyDescent="0.15">
      <c r="A78" s="40"/>
      <c r="B78" s="40"/>
      <c r="C78" s="40"/>
      <c r="D78" s="36">
        <v>3000</v>
      </c>
      <c r="E78" s="36"/>
      <c r="F78" s="36">
        <f t="shared" si="2"/>
        <v>3000</v>
      </c>
      <c r="G78" s="36" t="s">
        <v>301</v>
      </c>
      <c r="H78" s="36">
        <v>18.3</v>
      </c>
      <c r="I78" s="36">
        <v>19.3</v>
      </c>
      <c r="J78" s="36" t="s">
        <v>48</v>
      </c>
      <c r="K78" s="36">
        <v>3.9E-2</v>
      </c>
      <c r="L78" s="36"/>
    </row>
    <row r="79" spans="1:12" x14ac:dyDescent="0.15">
      <c r="A79" s="40"/>
      <c r="B79" s="40"/>
      <c r="C79" s="40"/>
      <c r="D79" s="36">
        <v>3000</v>
      </c>
      <c r="E79" s="36"/>
      <c r="F79" s="36">
        <f t="shared" si="2"/>
        <v>3000</v>
      </c>
      <c r="G79" s="36" t="s">
        <v>302</v>
      </c>
      <c r="H79" s="36">
        <v>18.3</v>
      </c>
      <c r="I79" s="36">
        <v>19.3</v>
      </c>
      <c r="J79" s="36" t="s">
        <v>48</v>
      </c>
      <c r="K79" s="36">
        <v>3.9E-2</v>
      </c>
      <c r="L79" s="36"/>
    </row>
    <row r="80" spans="1:12" x14ac:dyDescent="0.15">
      <c r="A80" s="40"/>
      <c r="B80" s="40"/>
      <c r="C80" s="40"/>
      <c r="D80" s="36">
        <v>3000</v>
      </c>
      <c r="E80" s="36"/>
      <c r="F80" s="36">
        <f t="shared" si="2"/>
        <v>3000</v>
      </c>
      <c r="G80" s="36" t="s">
        <v>303</v>
      </c>
      <c r="H80" s="36">
        <v>18.3</v>
      </c>
      <c r="I80" s="36">
        <v>19.3</v>
      </c>
      <c r="J80" s="36" t="s">
        <v>48</v>
      </c>
      <c r="K80" s="36">
        <v>3.9E-2</v>
      </c>
      <c r="L80" s="36"/>
    </row>
    <row r="81" spans="1:12" x14ac:dyDescent="0.15">
      <c r="A81" s="40"/>
      <c r="B81" s="40"/>
      <c r="C81" s="40"/>
      <c r="D81" s="36">
        <v>3181</v>
      </c>
      <c r="E81" s="36"/>
      <c r="F81" s="36">
        <f t="shared" si="2"/>
        <v>3181</v>
      </c>
      <c r="G81" s="36" t="s">
        <v>304</v>
      </c>
      <c r="H81" s="36">
        <v>18.8</v>
      </c>
      <c r="I81" s="36">
        <v>19.8</v>
      </c>
      <c r="J81" s="36" t="s">
        <v>48</v>
      </c>
      <c r="K81" s="36">
        <v>3.9E-2</v>
      </c>
      <c r="L81" s="36"/>
    </row>
    <row r="82" spans="1:12" x14ac:dyDescent="0.15">
      <c r="A82" s="40" t="s">
        <v>34</v>
      </c>
      <c r="B82" s="40"/>
      <c r="C82" s="40"/>
      <c r="D82" s="40">
        <f>SUM(D56:D81)</f>
        <v>78181</v>
      </c>
      <c r="E82" s="40"/>
      <c r="F82" s="40">
        <f>SUM(F56:F81)</f>
        <v>78181</v>
      </c>
      <c r="G82" s="40"/>
      <c r="H82" s="40">
        <f>SUM(H56:H81)</f>
        <v>476.3</v>
      </c>
      <c r="I82" s="40">
        <f>SUM(I56:I81)</f>
        <v>502.3</v>
      </c>
      <c r="J82" s="40"/>
      <c r="K82" s="40">
        <f>SUM(K56:K81)</f>
        <v>1.014</v>
      </c>
      <c r="L82" s="40"/>
    </row>
    <row r="84" spans="1:12" ht="26.25" x14ac:dyDescent="0.15">
      <c r="A84" s="121" t="s">
        <v>1</v>
      </c>
      <c r="B84" s="122"/>
      <c r="C84" s="122"/>
      <c r="D84" s="122"/>
      <c r="E84" s="122"/>
      <c r="F84" s="122"/>
      <c r="G84" s="123"/>
      <c r="H84" s="122"/>
      <c r="I84" s="122"/>
      <c r="J84" s="122"/>
      <c r="K84" s="122"/>
      <c r="L84" s="27"/>
    </row>
    <row r="85" spans="1:12" ht="15" x14ac:dyDescent="0.15">
      <c r="A85" s="124" t="s">
        <v>2</v>
      </c>
      <c r="B85" s="124"/>
      <c r="C85" s="124"/>
      <c r="D85" s="125">
        <v>45759</v>
      </c>
      <c r="E85" s="125"/>
      <c r="F85" s="125"/>
      <c r="G85" s="126"/>
      <c r="H85" s="125"/>
      <c r="I85" s="125"/>
      <c r="J85" s="125"/>
      <c r="K85" s="125"/>
      <c r="L85" s="27"/>
    </row>
    <row r="86" spans="1:12" x14ac:dyDescent="0.15">
      <c r="A86" s="113" t="s">
        <v>3</v>
      </c>
      <c r="B86" s="114"/>
      <c r="C86" s="114"/>
      <c r="D86" s="115"/>
      <c r="E86" s="116"/>
      <c r="F86" s="116"/>
      <c r="G86" s="116"/>
      <c r="H86" s="116"/>
      <c r="I86" s="116"/>
      <c r="J86" s="116"/>
      <c r="K86" s="116"/>
      <c r="L86" s="116"/>
    </row>
    <row r="87" spans="1:12" x14ac:dyDescent="0.15">
      <c r="A87" s="114"/>
      <c r="B87" s="114"/>
      <c r="C87" s="114"/>
      <c r="D87" s="115"/>
      <c r="E87" s="116"/>
      <c r="F87" s="116"/>
      <c r="G87" s="116"/>
      <c r="H87" s="116"/>
      <c r="I87" s="116"/>
      <c r="J87" s="116"/>
      <c r="K87" s="116"/>
      <c r="L87" s="116"/>
    </row>
    <row r="88" spans="1:12" ht="24.75" x14ac:dyDescent="0.15">
      <c r="A88" s="28" t="s">
        <v>17</v>
      </c>
      <c r="B88" s="29" t="s">
        <v>18</v>
      </c>
      <c r="C88" s="30" t="s">
        <v>19</v>
      </c>
      <c r="D88" s="31" t="s">
        <v>21</v>
      </c>
      <c r="E88" s="32" t="s">
        <v>22</v>
      </c>
      <c r="F88" s="32" t="s">
        <v>23</v>
      </c>
      <c r="G88" s="33" t="s">
        <v>46</v>
      </c>
      <c r="H88" s="34" t="s">
        <v>25</v>
      </c>
      <c r="I88" s="34" t="s">
        <v>26</v>
      </c>
      <c r="J88" s="34" t="s">
        <v>27</v>
      </c>
      <c r="K88" s="34" t="s">
        <v>28</v>
      </c>
      <c r="L88" s="35" t="s">
        <v>29</v>
      </c>
    </row>
    <row r="89" spans="1:12" ht="54" x14ac:dyDescent="0.15">
      <c r="A89" s="36" t="s">
        <v>269</v>
      </c>
      <c r="B89" s="36" t="s">
        <v>106</v>
      </c>
      <c r="C89" s="37" t="s">
        <v>275</v>
      </c>
      <c r="D89" s="36">
        <v>3000</v>
      </c>
      <c r="E89" s="36"/>
      <c r="F89" s="36">
        <f t="shared" ref="F89:F94" si="3">D89+E89</f>
        <v>3000</v>
      </c>
      <c r="G89" s="38" t="s">
        <v>94</v>
      </c>
      <c r="H89" s="36">
        <v>18.3</v>
      </c>
      <c r="I89" s="36">
        <v>19.3</v>
      </c>
      <c r="J89" s="36" t="s">
        <v>48</v>
      </c>
      <c r="K89" s="36">
        <v>3.9E-2</v>
      </c>
      <c r="L89" s="39" t="s">
        <v>305</v>
      </c>
    </row>
    <row r="90" spans="1:12" x14ac:dyDescent="0.15">
      <c r="A90" s="40"/>
      <c r="B90" s="40"/>
      <c r="C90" s="40"/>
      <c r="D90" s="36">
        <v>3000</v>
      </c>
      <c r="E90" s="36"/>
      <c r="F90" s="36">
        <f t="shared" si="3"/>
        <v>3000</v>
      </c>
      <c r="G90" s="36" t="s">
        <v>95</v>
      </c>
      <c r="H90" s="36">
        <v>18.3</v>
      </c>
      <c r="I90" s="36">
        <v>19.3</v>
      </c>
      <c r="J90" s="36" t="s">
        <v>48</v>
      </c>
      <c r="K90" s="36">
        <v>3.9E-2</v>
      </c>
      <c r="L90" s="36"/>
    </row>
    <row r="91" spans="1:12" x14ac:dyDescent="0.15">
      <c r="A91" s="40"/>
      <c r="B91" s="40"/>
      <c r="C91" s="40"/>
      <c r="D91" s="36">
        <v>3000</v>
      </c>
      <c r="E91" s="36"/>
      <c r="F91" s="36">
        <f t="shared" si="3"/>
        <v>3000</v>
      </c>
      <c r="G91" s="36" t="s">
        <v>96</v>
      </c>
      <c r="H91" s="36">
        <v>18.3</v>
      </c>
      <c r="I91" s="36">
        <v>19.3</v>
      </c>
      <c r="J91" s="36" t="s">
        <v>48</v>
      </c>
      <c r="K91" s="36">
        <v>3.9E-2</v>
      </c>
      <c r="L91" s="36"/>
    </row>
    <row r="92" spans="1:12" x14ac:dyDescent="0.15">
      <c r="A92" s="40"/>
      <c r="B92" s="40"/>
      <c r="C92" s="40"/>
      <c r="D92" s="36">
        <v>3000</v>
      </c>
      <c r="E92" s="36"/>
      <c r="F92" s="36">
        <f t="shared" si="3"/>
        <v>3000</v>
      </c>
      <c r="G92" s="36" t="s">
        <v>97</v>
      </c>
      <c r="H92" s="36">
        <v>18.3</v>
      </c>
      <c r="I92" s="36">
        <v>19.3</v>
      </c>
      <c r="J92" s="36" t="s">
        <v>48</v>
      </c>
      <c r="K92" s="36">
        <v>3.9E-2</v>
      </c>
      <c r="L92" s="36"/>
    </row>
    <row r="93" spans="1:12" x14ac:dyDescent="0.15">
      <c r="A93" s="40"/>
      <c r="B93" s="40"/>
      <c r="C93" s="40"/>
      <c r="D93" s="36">
        <v>3000</v>
      </c>
      <c r="E93" s="36"/>
      <c r="F93" s="36">
        <f t="shared" si="3"/>
        <v>3000</v>
      </c>
      <c r="G93" s="36" t="s">
        <v>98</v>
      </c>
      <c r="H93" s="36">
        <v>18.3</v>
      </c>
      <c r="I93" s="36">
        <v>19.3</v>
      </c>
      <c r="J93" s="36" t="s">
        <v>48</v>
      </c>
      <c r="K93" s="36">
        <v>3.9E-2</v>
      </c>
      <c r="L93" s="36"/>
    </row>
    <row r="94" spans="1:12" x14ac:dyDescent="0.15">
      <c r="A94" s="40"/>
      <c r="B94" s="40"/>
      <c r="C94" s="40"/>
      <c r="D94" s="36">
        <v>2971</v>
      </c>
      <c r="E94" s="36"/>
      <c r="F94" s="36">
        <f t="shared" si="3"/>
        <v>2971</v>
      </c>
      <c r="G94" s="36" t="s">
        <v>99</v>
      </c>
      <c r="H94" s="36">
        <v>18.3</v>
      </c>
      <c r="I94" s="36">
        <v>19.3</v>
      </c>
      <c r="J94" s="36" t="s">
        <v>48</v>
      </c>
      <c r="K94" s="36">
        <v>3.9E-2</v>
      </c>
      <c r="L94" s="36"/>
    </row>
    <row r="95" spans="1:12" x14ac:dyDescent="0.15">
      <c r="A95" s="40" t="s">
        <v>34</v>
      </c>
      <c r="B95" s="40"/>
      <c r="C95" s="40"/>
      <c r="D95" s="40">
        <f>SUM(D89:D94)</f>
        <v>17971</v>
      </c>
      <c r="E95" s="40"/>
      <c r="F95" s="40">
        <f>SUM(F89:F94)</f>
        <v>17971</v>
      </c>
      <c r="G95" s="40">
        <v>6</v>
      </c>
      <c r="H95" s="40">
        <f>SUM(H89:H94)</f>
        <v>109.8</v>
      </c>
      <c r="I95" s="40">
        <f>SUM(I89:I94)</f>
        <v>115.8</v>
      </c>
      <c r="J95" s="40"/>
      <c r="K95" s="40">
        <f>SUM(K89:K94)</f>
        <v>0.23400000000000001</v>
      </c>
      <c r="L95" s="40"/>
    </row>
    <row r="97" spans="1:12" ht="26.25" x14ac:dyDescent="0.15">
      <c r="A97" s="121" t="s">
        <v>1</v>
      </c>
      <c r="B97" s="122"/>
      <c r="C97" s="122"/>
      <c r="D97" s="122"/>
      <c r="E97" s="122"/>
      <c r="F97" s="122"/>
      <c r="G97" s="123"/>
      <c r="H97" s="122"/>
      <c r="I97" s="122"/>
      <c r="J97" s="122"/>
      <c r="K97" s="122"/>
      <c r="L97" s="27"/>
    </row>
    <row r="98" spans="1:12" ht="15" x14ac:dyDescent="0.15">
      <c r="A98" s="124" t="s">
        <v>2</v>
      </c>
      <c r="B98" s="124"/>
      <c r="C98" s="124"/>
      <c r="D98" s="125">
        <v>45759</v>
      </c>
      <c r="E98" s="125"/>
      <c r="F98" s="125"/>
      <c r="G98" s="126"/>
      <c r="H98" s="125"/>
      <c r="I98" s="125"/>
      <c r="J98" s="125"/>
      <c r="K98" s="125"/>
      <c r="L98" s="27"/>
    </row>
    <row r="99" spans="1:12" x14ac:dyDescent="0.15">
      <c r="A99" s="113" t="s">
        <v>3</v>
      </c>
      <c r="B99" s="114"/>
      <c r="C99" s="114"/>
      <c r="D99" s="115"/>
      <c r="E99" s="116"/>
      <c r="F99" s="116"/>
      <c r="G99" s="116"/>
      <c r="H99" s="116"/>
      <c r="I99" s="116"/>
      <c r="J99" s="116"/>
      <c r="K99" s="116"/>
      <c r="L99" s="116"/>
    </row>
    <row r="100" spans="1:12" x14ac:dyDescent="0.15">
      <c r="A100" s="114"/>
      <c r="B100" s="114"/>
      <c r="C100" s="114"/>
      <c r="D100" s="115"/>
      <c r="E100" s="116"/>
      <c r="F100" s="116"/>
      <c r="G100" s="116"/>
      <c r="H100" s="116"/>
      <c r="I100" s="116"/>
      <c r="J100" s="116"/>
      <c r="K100" s="116"/>
      <c r="L100" s="116"/>
    </row>
    <row r="101" spans="1:12" ht="24.75" x14ac:dyDescent="0.15">
      <c r="A101" s="28" t="s">
        <v>17</v>
      </c>
      <c r="B101" s="29" t="s">
        <v>18</v>
      </c>
      <c r="C101" s="30" t="s">
        <v>19</v>
      </c>
      <c r="D101" s="31" t="s">
        <v>21</v>
      </c>
      <c r="E101" s="32" t="s">
        <v>22</v>
      </c>
      <c r="F101" s="32" t="s">
        <v>23</v>
      </c>
      <c r="G101" s="33" t="s">
        <v>46</v>
      </c>
      <c r="H101" s="34" t="s">
        <v>25</v>
      </c>
      <c r="I101" s="34" t="s">
        <v>26</v>
      </c>
      <c r="J101" s="34" t="s">
        <v>27</v>
      </c>
      <c r="K101" s="34" t="s">
        <v>28</v>
      </c>
      <c r="L101" s="35" t="s">
        <v>29</v>
      </c>
    </row>
    <row r="102" spans="1:12" ht="40.5" x14ac:dyDescent="0.15">
      <c r="A102" s="36" t="s">
        <v>269</v>
      </c>
      <c r="B102" s="36" t="s">
        <v>106</v>
      </c>
      <c r="C102" s="37" t="s">
        <v>270</v>
      </c>
      <c r="D102" s="36">
        <v>3000</v>
      </c>
      <c r="E102" s="36"/>
      <c r="F102" s="36">
        <f t="shared" ref="F102:F123" si="4">D102+E102</f>
        <v>3000</v>
      </c>
      <c r="G102" s="38" t="s">
        <v>306</v>
      </c>
      <c r="H102" s="36">
        <v>18.3</v>
      </c>
      <c r="I102" s="36">
        <v>19.3</v>
      </c>
      <c r="J102" s="36" t="s">
        <v>48</v>
      </c>
      <c r="K102" s="36">
        <v>3.9E-2</v>
      </c>
      <c r="L102" s="39" t="s">
        <v>307</v>
      </c>
    </row>
    <row r="103" spans="1:12" x14ac:dyDescent="0.15">
      <c r="A103" s="40"/>
      <c r="B103" s="40"/>
      <c r="C103" s="40"/>
      <c r="D103" s="36">
        <v>3000</v>
      </c>
      <c r="E103" s="36"/>
      <c r="F103" s="36">
        <f t="shared" si="4"/>
        <v>3000</v>
      </c>
      <c r="G103" s="36" t="s">
        <v>308</v>
      </c>
      <c r="H103" s="36">
        <v>18.3</v>
      </c>
      <c r="I103" s="36">
        <v>19.3</v>
      </c>
      <c r="J103" s="36" t="s">
        <v>48</v>
      </c>
      <c r="K103" s="36">
        <v>3.9E-2</v>
      </c>
      <c r="L103" s="36"/>
    </row>
    <row r="104" spans="1:12" x14ac:dyDescent="0.15">
      <c r="A104" s="40"/>
      <c r="B104" s="40"/>
      <c r="C104" s="40"/>
      <c r="D104" s="36">
        <v>3000</v>
      </c>
      <c r="E104" s="36"/>
      <c r="F104" s="36">
        <f t="shared" si="4"/>
        <v>3000</v>
      </c>
      <c r="G104" s="36" t="s">
        <v>309</v>
      </c>
      <c r="H104" s="36">
        <v>18.3</v>
      </c>
      <c r="I104" s="36">
        <v>19.3</v>
      </c>
      <c r="J104" s="36" t="s">
        <v>48</v>
      </c>
      <c r="K104" s="36">
        <v>3.9E-2</v>
      </c>
      <c r="L104" s="36"/>
    </row>
    <row r="105" spans="1:12" x14ac:dyDescent="0.15">
      <c r="A105" s="40"/>
      <c r="B105" s="40"/>
      <c r="C105" s="40"/>
      <c r="D105" s="36">
        <v>3000</v>
      </c>
      <c r="E105" s="36"/>
      <c r="F105" s="36">
        <f t="shared" si="4"/>
        <v>3000</v>
      </c>
      <c r="G105" s="36" t="s">
        <v>310</v>
      </c>
      <c r="H105" s="36">
        <v>18.3</v>
      </c>
      <c r="I105" s="36">
        <v>19.3</v>
      </c>
      <c r="J105" s="36" t="s">
        <v>48</v>
      </c>
      <c r="K105" s="36">
        <v>3.9E-2</v>
      </c>
      <c r="L105" s="36"/>
    </row>
    <row r="106" spans="1:12" x14ac:dyDescent="0.15">
      <c r="A106" s="40"/>
      <c r="B106" s="40"/>
      <c r="C106" s="40"/>
      <c r="D106" s="36">
        <v>3000</v>
      </c>
      <c r="E106" s="36"/>
      <c r="F106" s="36">
        <f t="shared" si="4"/>
        <v>3000</v>
      </c>
      <c r="G106" s="36" t="s">
        <v>311</v>
      </c>
      <c r="H106" s="36">
        <v>18.3</v>
      </c>
      <c r="I106" s="36">
        <v>19.3</v>
      </c>
      <c r="J106" s="36" t="s">
        <v>48</v>
      </c>
      <c r="K106" s="36">
        <v>3.9E-2</v>
      </c>
      <c r="L106" s="36"/>
    </row>
    <row r="107" spans="1:12" x14ac:dyDescent="0.15">
      <c r="A107" s="40"/>
      <c r="B107" s="40"/>
      <c r="C107" s="40"/>
      <c r="D107" s="36">
        <v>3000</v>
      </c>
      <c r="E107" s="36"/>
      <c r="F107" s="36">
        <f t="shared" si="4"/>
        <v>3000</v>
      </c>
      <c r="G107" s="36" t="s">
        <v>312</v>
      </c>
      <c r="H107" s="36">
        <v>18.3</v>
      </c>
      <c r="I107" s="36">
        <v>19.3</v>
      </c>
      <c r="J107" s="36" t="s">
        <v>48</v>
      </c>
      <c r="K107" s="36">
        <v>3.9E-2</v>
      </c>
      <c r="L107" s="36"/>
    </row>
    <row r="108" spans="1:12" x14ac:dyDescent="0.15">
      <c r="A108" s="40"/>
      <c r="B108" s="40"/>
      <c r="C108" s="40"/>
      <c r="D108" s="36">
        <v>3000</v>
      </c>
      <c r="E108" s="36"/>
      <c r="F108" s="36">
        <f t="shared" si="4"/>
        <v>3000</v>
      </c>
      <c r="G108" s="36" t="s">
        <v>313</v>
      </c>
      <c r="H108" s="36">
        <v>18.3</v>
      </c>
      <c r="I108" s="36">
        <v>19.3</v>
      </c>
      <c r="J108" s="36" t="s">
        <v>48</v>
      </c>
      <c r="K108" s="36">
        <v>3.9E-2</v>
      </c>
      <c r="L108" s="36"/>
    </row>
    <row r="109" spans="1:12" x14ac:dyDescent="0.15">
      <c r="A109" s="40"/>
      <c r="B109" s="40"/>
      <c r="C109" s="40"/>
      <c r="D109" s="36">
        <v>3000</v>
      </c>
      <c r="E109" s="36"/>
      <c r="F109" s="36">
        <f t="shared" si="4"/>
        <v>3000</v>
      </c>
      <c r="G109" s="36" t="s">
        <v>314</v>
      </c>
      <c r="H109" s="36">
        <v>18.3</v>
      </c>
      <c r="I109" s="36">
        <v>19.3</v>
      </c>
      <c r="J109" s="36" t="s">
        <v>48</v>
      </c>
      <c r="K109" s="36">
        <v>3.9E-2</v>
      </c>
      <c r="L109" s="36"/>
    </row>
    <row r="110" spans="1:12" x14ac:dyDescent="0.15">
      <c r="A110" s="40"/>
      <c r="B110" s="40"/>
      <c r="C110" s="40"/>
      <c r="D110" s="36">
        <v>3000</v>
      </c>
      <c r="E110" s="36"/>
      <c r="F110" s="36">
        <f t="shared" si="4"/>
        <v>3000</v>
      </c>
      <c r="G110" s="36" t="s">
        <v>315</v>
      </c>
      <c r="H110" s="36">
        <v>18.3</v>
      </c>
      <c r="I110" s="36">
        <v>19.3</v>
      </c>
      <c r="J110" s="36" t="s">
        <v>48</v>
      </c>
      <c r="K110" s="36">
        <v>3.9E-2</v>
      </c>
      <c r="L110" s="36"/>
    </row>
    <row r="111" spans="1:12" x14ac:dyDescent="0.15">
      <c r="A111" s="40"/>
      <c r="B111" s="40"/>
      <c r="C111" s="40"/>
      <c r="D111" s="36">
        <v>3000</v>
      </c>
      <c r="E111" s="36"/>
      <c r="F111" s="36">
        <f t="shared" si="4"/>
        <v>3000</v>
      </c>
      <c r="G111" s="36" t="s">
        <v>316</v>
      </c>
      <c r="H111" s="36">
        <v>18.3</v>
      </c>
      <c r="I111" s="36">
        <v>19.3</v>
      </c>
      <c r="J111" s="36" t="s">
        <v>48</v>
      </c>
      <c r="K111" s="36">
        <v>3.9E-2</v>
      </c>
      <c r="L111" s="36"/>
    </row>
    <row r="112" spans="1:12" x14ac:dyDescent="0.15">
      <c r="A112" s="40"/>
      <c r="B112" s="40"/>
      <c r="C112" s="40"/>
      <c r="D112" s="36">
        <v>3000</v>
      </c>
      <c r="E112" s="36"/>
      <c r="F112" s="36">
        <f t="shared" si="4"/>
        <v>3000</v>
      </c>
      <c r="G112" s="36" t="s">
        <v>317</v>
      </c>
      <c r="H112" s="36">
        <v>18.3</v>
      </c>
      <c r="I112" s="36">
        <v>19.3</v>
      </c>
      <c r="J112" s="36" t="s">
        <v>48</v>
      </c>
      <c r="K112" s="36">
        <v>3.9E-2</v>
      </c>
      <c r="L112" s="36"/>
    </row>
    <row r="113" spans="1:12" x14ac:dyDescent="0.15">
      <c r="A113" s="40"/>
      <c r="B113" s="40"/>
      <c r="C113" s="40"/>
      <c r="D113" s="36">
        <v>3000</v>
      </c>
      <c r="E113" s="36"/>
      <c r="F113" s="36">
        <f t="shared" si="4"/>
        <v>3000</v>
      </c>
      <c r="G113" s="36" t="s">
        <v>318</v>
      </c>
      <c r="H113" s="36">
        <v>18.3</v>
      </c>
      <c r="I113" s="36">
        <v>19.3</v>
      </c>
      <c r="J113" s="36" t="s">
        <v>48</v>
      </c>
      <c r="K113" s="36">
        <v>3.9E-2</v>
      </c>
      <c r="L113" s="36"/>
    </row>
    <row r="114" spans="1:12" x14ac:dyDescent="0.15">
      <c r="A114" s="40"/>
      <c r="B114" s="40"/>
      <c r="C114" s="40"/>
      <c r="D114" s="36">
        <v>3000</v>
      </c>
      <c r="E114" s="36"/>
      <c r="F114" s="36">
        <f t="shared" si="4"/>
        <v>3000</v>
      </c>
      <c r="G114" s="36" t="s">
        <v>319</v>
      </c>
      <c r="H114" s="36">
        <v>18.3</v>
      </c>
      <c r="I114" s="36">
        <v>19.3</v>
      </c>
      <c r="J114" s="36" t="s">
        <v>48</v>
      </c>
      <c r="K114" s="36">
        <v>3.9E-2</v>
      </c>
      <c r="L114" s="36"/>
    </row>
    <row r="115" spans="1:12" x14ac:dyDescent="0.15">
      <c r="A115" s="40"/>
      <c r="B115" s="40"/>
      <c r="C115" s="40"/>
      <c r="D115" s="36">
        <v>3000</v>
      </c>
      <c r="E115" s="36"/>
      <c r="F115" s="36">
        <f t="shared" si="4"/>
        <v>3000</v>
      </c>
      <c r="G115" s="36" t="s">
        <v>320</v>
      </c>
      <c r="H115" s="36">
        <v>18.3</v>
      </c>
      <c r="I115" s="36">
        <v>19.3</v>
      </c>
      <c r="J115" s="36" t="s">
        <v>48</v>
      </c>
      <c r="K115" s="36">
        <v>3.9E-2</v>
      </c>
      <c r="L115" s="36"/>
    </row>
    <row r="116" spans="1:12" x14ac:dyDescent="0.15">
      <c r="A116" s="40"/>
      <c r="B116" s="40"/>
      <c r="C116" s="40"/>
      <c r="D116" s="36">
        <v>3000</v>
      </c>
      <c r="E116" s="36"/>
      <c r="F116" s="36">
        <f t="shared" si="4"/>
        <v>3000</v>
      </c>
      <c r="G116" s="36" t="s">
        <v>321</v>
      </c>
      <c r="H116" s="36">
        <v>18.3</v>
      </c>
      <c r="I116" s="36">
        <v>19.3</v>
      </c>
      <c r="J116" s="36" t="s">
        <v>48</v>
      </c>
      <c r="K116" s="36">
        <v>3.9E-2</v>
      </c>
      <c r="L116" s="36"/>
    </row>
    <row r="117" spans="1:12" x14ac:dyDescent="0.15">
      <c r="A117" s="40"/>
      <c r="B117" s="40"/>
      <c r="C117" s="40"/>
      <c r="D117" s="36">
        <v>3000</v>
      </c>
      <c r="E117" s="36"/>
      <c r="F117" s="36">
        <f t="shared" si="4"/>
        <v>3000</v>
      </c>
      <c r="G117" s="36" t="s">
        <v>322</v>
      </c>
      <c r="H117" s="36">
        <v>18.3</v>
      </c>
      <c r="I117" s="36">
        <v>19.3</v>
      </c>
      <c r="J117" s="36" t="s">
        <v>48</v>
      </c>
      <c r="K117" s="36">
        <v>3.9E-2</v>
      </c>
      <c r="L117" s="36"/>
    </row>
    <row r="118" spans="1:12" x14ac:dyDescent="0.15">
      <c r="A118" s="40"/>
      <c r="B118" s="40"/>
      <c r="C118" s="40"/>
      <c r="D118" s="36">
        <v>3000</v>
      </c>
      <c r="E118" s="36"/>
      <c r="F118" s="36">
        <f t="shared" si="4"/>
        <v>3000</v>
      </c>
      <c r="G118" s="36" t="s">
        <v>323</v>
      </c>
      <c r="H118" s="36">
        <v>18.3</v>
      </c>
      <c r="I118" s="36">
        <v>19.3</v>
      </c>
      <c r="J118" s="36" t="s">
        <v>48</v>
      </c>
      <c r="K118" s="36">
        <v>3.9E-2</v>
      </c>
      <c r="L118" s="36"/>
    </row>
    <row r="119" spans="1:12" x14ac:dyDescent="0.15">
      <c r="A119" s="40"/>
      <c r="B119" s="40"/>
      <c r="C119" s="40"/>
      <c r="D119" s="36">
        <v>3000</v>
      </c>
      <c r="E119" s="36"/>
      <c r="F119" s="36">
        <f t="shared" si="4"/>
        <v>3000</v>
      </c>
      <c r="G119" s="36" t="s">
        <v>324</v>
      </c>
      <c r="H119" s="36">
        <v>18.3</v>
      </c>
      <c r="I119" s="36">
        <v>19.3</v>
      </c>
      <c r="J119" s="36" t="s">
        <v>48</v>
      </c>
      <c r="K119" s="36">
        <v>3.9E-2</v>
      </c>
      <c r="L119" s="36"/>
    </row>
    <row r="120" spans="1:12" x14ac:dyDescent="0.15">
      <c r="A120" s="40"/>
      <c r="B120" s="40"/>
      <c r="C120" s="40"/>
      <c r="D120" s="36">
        <v>3000</v>
      </c>
      <c r="E120" s="36"/>
      <c r="F120" s="36">
        <f t="shared" si="4"/>
        <v>3000</v>
      </c>
      <c r="G120" s="36" t="s">
        <v>325</v>
      </c>
      <c r="H120" s="36">
        <v>18.3</v>
      </c>
      <c r="I120" s="36">
        <v>19.3</v>
      </c>
      <c r="J120" s="36" t="s">
        <v>48</v>
      </c>
      <c r="K120" s="36">
        <v>3.9E-2</v>
      </c>
      <c r="L120" s="36"/>
    </row>
    <row r="121" spans="1:12" x14ac:dyDescent="0.15">
      <c r="A121" s="40"/>
      <c r="B121" s="40"/>
      <c r="C121" s="40"/>
      <c r="D121" s="36">
        <v>3000</v>
      </c>
      <c r="E121" s="36"/>
      <c r="F121" s="36">
        <f t="shared" si="4"/>
        <v>3000</v>
      </c>
      <c r="G121" s="36" t="s">
        <v>326</v>
      </c>
      <c r="H121" s="36">
        <v>18.3</v>
      </c>
      <c r="I121" s="36">
        <v>19.3</v>
      </c>
      <c r="J121" s="36" t="s">
        <v>48</v>
      </c>
      <c r="K121" s="36">
        <v>3.9E-2</v>
      </c>
      <c r="L121" s="36"/>
    </row>
    <row r="122" spans="1:12" x14ac:dyDescent="0.15">
      <c r="A122" s="40"/>
      <c r="B122" s="40"/>
      <c r="C122" s="40"/>
      <c r="D122" s="36">
        <v>3000</v>
      </c>
      <c r="E122" s="36"/>
      <c r="F122" s="36">
        <f t="shared" si="4"/>
        <v>3000</v>
      </c>
      <c r="G122" s="36" t="s">
        <v>327</v>
      </c>
      <c r="H122" s="36">
        <v>18.3</v>
      </c>
      <c r="I122" s="36">
        <v>19.3</v>
      </c>
      <c r="J122" s="36" t="s">
        <v>48</v>
      </c>
      <c r="K122" s="36">
        <v>3.9E-2</v>
      </c>
      <c r="L122" s="36"/>
    </row>
    <row r="123" spans="1:12" x14ac:dyDescent="0.15">
      <c r="A123" s="40"/>
      <c r="B123" s="40"/>
      <c r="C123" s="40"/>
      <c r="D123" s="36">
        <v>436</v>
      </c>
      <c r="E123" s="36"/>
      <c r="F123" s="36">
        <f t="shared" si="4"/>
        <v>436</v>
      </c>
      <c r="G123" s="36" t="s">
        <v>328</v>
      </c>
      <c r="H123" s="36">
        <v>5</v>
      </c>
      <c r="I123" s="36">
        <v>6</v>
      </c>
      <c r="J123" s="36" t="s">
        <v>48</v>
      </c>
      <c r="K123" s="36">
        <v>3.9E-2</v>
      </c>
      <c r="L123" s="36"/>
    </row>
    <row r="124" spans="1:12" x14ac:dyDescent="0.15">
      <c r="A124" s="40" t="s">
        <v>34</v>
      </c>
      <c r="B124" s="40"/>
      <c r="C124" s="40"/>
      <c r="D124" s="40">
        <f>SUM(D102:D123)</f>
        <v>63436</v>
      </c>
      <c r="E124" s="40"/>
      <c r="F124" s="40">
        <f>SUM(F102:F123)</f>
        <v>63436</v>
      </c>
      <c r="G124" s="40">
        <v>22</v>
      </c>
      <c r="H124" s="40">
        <f>SUM(H102:H123)</f>
        <v>389.3</v>
      </c>
      <c r="I124" s="40">
        <f>SUM(I102:I123)</f>
        <v>411.3</v>
      </c>
      <c r="J124" s="40"/>
      <c r="K124" s="40">
        <f>SUM(K102:K123)</f>
        <v>0.85799999999999998</v>
      </c>
      <c r="L124" s="40"/>
    </row>
    <row r="126" spans="1:12" ht="26.25" x14ac:dyDescent="0.15">
      <c r="A126" s="121" t="s">
        <v>1</v>
      </c>
      <c r="B126" s="122"/>
      <c r="C126" s="122"/>
      <c r="D126" s="122"/>
      <c r="E126" s="122"/>
      <c r="F126" s="122"/>
      <c r="G126" s="123"/>
      <c r="H126" s="122"/>
      <c r="I126" s="122"/>
      <c r="J126" s="122"/>
      <c r="K126" s="122"/>
      <c r="L126" s="27"/>
    </row>
    <row r="127" spans="1:12" ht="15" x14ac:dyDescent="0.15">
      <c r="A127" s="124" t="s">
        <v>2</v>
      </c>
      <c r="B127" s="124"/>
      <c r="C127" s="124"/>
      <c r="D127" s="125">
        <v>45759</v>
      </c>
      <c r="E127" s="125"/>
      <c r="F127" s="125"/>
      <c r="G127" s="126"/>
      <c r="H127" s="125"/>
      <c r="I127" s="125"/>
      <c r="J127" s="125"/>
      <c r="K127" s="125"/>
      <c r="L127" s="27"/>
    </row>
    <row r="128" spans="1:12" x14ac:dyDescent="0.15">
      <c r="A128" s="113" t="s">
        <v>3</v>
      </c>
      <c r="B128" s="114"/>
      <c r="C128" s="114"/>
      <c r="D128" s="115"/>
      <c r="E128" s="116"/>
      <c r="F128" s="116"/>
      <c r="G128" s="116"/>
      <c r="H128" s="116"/>
      <c r="I128" s="116"/>
      <c r="J128" s="116"/>
      <c r="K128" s="116"/>
      <c r="L128" s="116"/>
    </row>
    <row r="129" spans="1:12" x14ac:dyDescent="0.15">
      <c r="A129" s="114"/>
      <c r="B129" s="114"/>
      <c r="C129" s="114"/>
      <c r="D129" s="115"/>
      <c r="E129" s="116"/>
      <c r="F129" s="116"/>
      <c r="G129" s="116"/>
      <c r="H129" s="116"/>
      <c r="I129" s="116"/>
      <c r="J129" s="116"/>
      <c r="K129" s="116"/>
      <c r="L129" s="116"/>
    </row>
    <row r="130" spans="1:12" ht="24.75" x14ac:dyDescent="0.15">
      <c r="A130" s="28" t="s">
        <v>17</v>
      </c>
      <c r="B130" s="29" t="s">
        <v>18</v>
      </c>
      <c r="C130" s="30" t="s">
        <v>19</v>
      </c>
      <c r="D130" s="31" t="s">
        <v>21</v>
      </c>
      <c r="E130" s="32" t="s">
        <v>22</v>
      </c>
      <c r="F130" s="32" t="s">
        <v>23</v>
      </c>
      <c r="G130" s="33" t="s">
        <v>46</v>
      </c>
      <c r="H130" s="34" t="s">
        <v>25</v>
      </c>
      <c r="I130" s="34" t="s">
        <v>26</v>
      </c>
      <c r="J130" s="34" t="s">
        <v>27</v>
      </c>
      <c r="K130" s="34" t="s">
        <v>28</v>
      </c>
      <c r="L130" s="35" t="s">
        <v>29</v>
      </c>
    </row>
    <row r="131" spans="1:12" ht="40.5" x14ac:dyDescent="0.15">
      <c r="A131" s="36" t="s">
        <v>269</v>
      </c>
      <c r="B131" s="36" t="s">
        <v>106</v>
      </c>
      <c r="C131" s="37" t="s">
        <v>270</v>
      </c>
      <c r="D131" s="36">
        <v>3000</v>
      </c>
      <c r="E131" s="36"/>
      <c r="F131" s="36">
        <f t="shared" ref="F131:F134" si="5">D131+E131</f>
        <v>3000</v>
      </c>
      <c r="G131" s="38" t="s">
        <v>90</v>
      </c>
      <c r="H131" s="36">
        <v>18.3</v>
      </c>
      <c r="I131" s="36">
        <v>19.3</v>
      </c>
      <c r="J131" s="36" t="s">
        <v>48</v>
      </c>
      <c r="K131" s="36">
        <v>3.9E-2</v>
      </c>
      <c r="L131" s="39" t="s">
        <v>329</v>
      </c>
    </row>
    <row r="132" spans="1:12" x14ac:dyDescent="0.15">
      <c r="A132" s="40"/>
      <c r="B132" s="40"/>
      <c r="C132" s="40"/>
      <c r="D132" s="36">
        <v>3000</v>
      </c>
      <c r="E132" s="36"/>
      <c r="F132" s="36">
        <f t="shared" si="5"/>
        <v>3000</v>
      </c>
      <c r="G132" s="36" t="s">
        <v>91</v>
      </c>
      <c r="H132" s="36">
        <v>18.3</v>
      </c>
      <c r="I132" s="36">
        <v>19.3</v>
      </c>
      <c r="J132" s="36" t="s">
        <v>48</v>
      </c>
      <c r="K132" s="36">
        <v>3.9E-2</v>
      </c>
      <c r="L132" s="36"/>
    </row>
    <row r="133" spans="1:12" x14ac:dyDescent="0.15">
      <c r="A133" s="40"/>
      <c r="B133" s="40"/>
      <c r="C133" s="40"/>
      <c r="D133" s="36">
        <v>3000</v>
      </c>
      <c r="E133" s="36"/>
      <c r="F133" s="36">
        <f t="shared" si="5"/>
        <v>3000</v>
      </c>
      <c r="G133" s="36" t="s">
        <v>92</v>
      </c>
      <c r="H133" s="36">
        <v>18.3</v>
      </c>
      <c r="I133" s="36">
        <v>19.3</v>
      </c>
      <c r="J133" s="36" t="s">
        <v>48</v>
      </c>
      <c r="K133" s="36">
        <v>3.9E-2</v>
      </c>
      <c r="L133" s="36"/>
    </row>
    <row r="134" spans="1:12" x14ac:dyDescent="0.15">
      <c r="A134" s="40"/>
      <c r="B134" s="40"/>
      <c r="C134" s="40"/>
      <c r="D134" s="36">
        <v>2881</v>
      </c>
      <c r="E134" s="36"/>
      <c r="F134" s="36">
        <f t="shared" si="5"/>
        <v>2881</v>
      </c>
      <c r="G134" s="36" t="s">
        <v>93</v>
      </c>
      <c r="H134" s="36">
        <v>18</v>
      </c>
      <c r="I134" s="36">
        <v>19</v>
      </c>
      <c r="J134" s="36" t="s">
        <v>48</v>
      </c>
      <c r="K134" s="36">
        <v>3.9E-2</v>
      </c>
      <c r="L134" s="36"/>
    </row>
    <row r="135" spans="1:12" x14ac:dyDescent="0.15">
      <c r="A135" s="40" t="s">
        <v>34</v>
      </c>
      <c r="B135" s="40"/>
      <c r="C135" s="40"/>
      <c r="D135" s="40">
        <f>SUM(D131:D134)</f>
        <v>11881</v>
      </c>
      <c r="E135" s="40"/>
      <c r="F135" s="40">
        <f>SUM(F131:F134)</f>
        <v>11881</v>
      </c>
      <c r="G135" s="40">
        <v>4</v>
      </c>
      <c r="H135" s="40">
        <f>SUM(H131:H134)</f>
        <v>72.900000000000006</v>
      </c>
      <c r="I135" s="40">
        <f>SUM(I131:I134)</f>
        <v>76.900000000000006</v>
      </c>
      <c r="J135" s="40"/>
      <c r="K135" s="40">
        <f>SUM(K131:K134)</f>
        <v>0.156</v>
      </c>
      <c r="L135" s="40"/>
    </row>
    <row r="137" spans="1:12" ht="26.25" x14ac:dyDescent="0.15">
      <c r="A137" s="121" t="s">
        <v>1</v>
      </c>
      <c r="B137" s="122"/>
      <c r="C137" s="122"/>
      <c r="D137" s="122"/>
      <c r="E137" s="122"/>
      <c r="F137" s="122"/>
      <c r="G137" s="123"/>
      <c r="H137" s="122"/>
      <c r="I137" s="122"/>
      <c r="J137" s="122"/>
      <c r="K137" s="122"/>
      <c r="L137" s="27"/>
    </row>
    <row r="138" spans="1:12" ht="15" x14ac:dyDescent="0.15">
      <c r="A138" s="124" t="s">
        <v>2</v>
      </c>
      <c r="B138" s="124"/>
      <c r="C138" s="124"/>
      <c r="D138" s="125">
        <v>45759</v>
      </c>
      <c r="E138" s="125"/>
      <c r="F138" s="125"/>
      <c r="G138" s="126"/>
      <c r="H138" s="125"/>
      <c r="I138" s="125"/>
      <c r="J138" s="125"/>
      <c r="K138" s="125"/>
      <c r="L138" s="27"/>
    </row>
    <row r="139" spans="1:12" x14ac:dyDescent="0.15">
      <c r="A139" s="113" t="s">
        <v>3</v>
      </c>
      <c r="B139" s="114"/>
      <c r="C139" s="114"/>
      <c r="D139" s="115"/>
      <c r="E139" s="116"/>
      <c r="F139" s="116"/>
      <c r="G139" s="116"/>
      <c r="H139" s="116"/>
      <c r="I139" s="116"/>
      <c r="J139" s="116"/>
      <c r="K139" s="116"/>
      <c r="L139" s="116"/>
    </row>
    <row r="140" spans="1:12" x14ac:dyDescent="0.15">
      <c r="A140" s="114"/>
      <c r="B140" s="114"/>
      <c r="C140" s="114"/>
      <c r="D140" s="115"/>
      <c r="E140" s="116"/>
      <c r="F140" s="116"/>
      <c r="G140" s="116"/>
      <c r="H140" s="116"/>
      <c r="I140" s="116"/>
      <c r="J140" s="116"/>
      <c r="K140" s="116"/>
      <c r="L140" s="116"/>
    </row>
    <row r="141" spans="1:12" ht="24.75" x14ac:dyDescent="0.15">
      <c r="A141" s="28" t="s">
        <v>17</v>
      </c>
      <c r="B141" s="29" t="s">
        <v>18</v>
      </c>
      <c r="C141" s="30" t="s">
        <v>19</v>
      </c>
      <c r="D141" s="31" t="s">
        <v>21</v>
      </c>
      <c r="E141" s="32" t="s">
        <v>22</v>
      </c>
      <c r="F141" s="32" t="s">
        <v>23</v>
      </c>
      <c r="G141" s="33" t="s">
        <v>46</v>
      </c>
      <c r="H141" s="34" t="s">
        <v>25</v>
      </c>
      <c r="I141" s="34" t="s">
        <v>26</v>
      </c>
      <c r="J141" s="34" t="s">
        <v>27</v>
      </c>
      <c r="K141" s="34" t="s">
        <v>28</v>
      </c>
      <c r="L141" s="35" t="s">
        <v>29</v>
      </c>
    </row>
    <row r="142" spans="1:12" ht="27" x14ac:dyDescent="0.15">
      <c r="A142" s="36" t="s">
        <v>269</v>
      </c>
      <c r="B142" s="36" t="s">
        <v>330</v>
      </c>
      <c r="C142" s="37" t="s">
        <v>270</v>
      </c>
      <c r="D142" s="36">
        <v>3000</v>
      </c>
      <c r="E142" s="36"/>
      <c r="F142" s="36">
        <f t="shared" ref="F142:F145" si="6">D142+E142</f>
        <v>3000</v>
      </c>
      <c r="G142" s="38" t="s">
        <v>90</v>
      </c>
      <c r="H142" s="36">
        <v>18.3</v>
      </c>
      <c r="I142" s="36">
        <v>19.3</v>
      </c>
      <c r="J142" s="36" t="s">
        <v>48</v>
      </c>
      <c r="K142" s="36">
        <v>3.9E-2</v>
      </c>
      <c r="L142" s="39" t="s">
        <v>331</v>
      </c>
    </row>
    <row r="143" spans="1:12" x14ac:dyDescent="0.15">
      <c r="A143" s="40"/>
      <c r="B143" s="40"/>
      <c r="C143" s="40"/>
      <c r="D143" s="36">
        <v>3000</v>
      </c>
      <c r="E143" s="36"/>
      <c r="F143" s="36">
        <f t="shared" si="6"/>
        <v>3000</v>
      </c>
      <c r="G143" s="36" t="s">
        <v>91</v>
      </c>
      <c r="H143" s="36">
        <v>18.3</v>
      </c>
      <c r="I143" s="36">
        <v>19.3</v>
      </c>
      <c r="J143" s="36" t="s">
        <v>48</v>
      </c>
      <c r="K143" s="36">
        <v>3.9E-2</v>
      </c>
      <c r="L143" s="36"/>
    </row>
    <row r="144" spans="1:12" x14ac:dyDescent="0.15">
      <c r="A144" s="40"/>
      <c r="B144" s="40"/>
      <c r="C144" s="40"/>
      <c r="D144" s="36">
        <v>3000</v>
      </c>
      <c r="E144" s="36"/>
      <c r="F144" s="36">
        <f t="shared" si="6"/>
        <v>3000</v>
      </c>
      <c r="G144" s="36" t="s">
        <v>92</v>
      </c>
      <c r="H144" s="36">
        <v>18.3</v>
      </c>
      <c r="I144" s="36">
        <v>19.3</v>
      </c>
      <c r="J144" s="36" t="s">
        <v>48</v>
      </c>
      <c r="K144" s="36">
        <v>3.9E-2</v>
      </c>
      <c r="L144" s="36"/>
    </row>
    <row r="145" spans="1:12" x14ac:dyDescent="0.15">
      <c r="A145" s="40"/>
      <c r="B145" s="40"/>
      <c r="C145" s="40"/>
      <c r="D145" s="36">
        <v>2453</v>
      </c>
      <c r="E145" s="36"/>
      <c r="F145" s="36">
        <f t="shared" si="6"/>
        <v>2453</v>
      </c>
      <c r="G145" s="36" t="s">
        <v>93</v>
      </c>
      <c r="H145" s="36">
        <v>17.600000000000001</v>
      </c>
      <c r="I145" s="36">
        <v>18.600000000000001</v>
      </c>
      <c r="J145" s="36" t="s">
        <v>48</v>
      </c>
      <c r="K145" s="36">
        <v>3.9E-2</v>
      </c>
      <c r="L145" s="36"/>
    </row>
    <row r="146" spans="1:12" x14ac:dyDescent="0.15">
      <c r="A146" s="40" t="s">
        <v>34</v>
      </c>
      <c r="B146" s="40"/>
      <c r="C146" s="40"/>
      <c r="D146" s="40">
        <f t="shared" ref="D146:I146" si="7">SUM(D142:D145)</f>
        <v>11453</v>
      </c>
      <c r="E146" s="40"/>
      <c r="F146" s="40">
        <f t="shared" si="7"/>
        <v>11453</v>
      </c>
      <c r="G146" s="40">
        <v>4</v>
      </c>
      <c r="H146" s="40">
        <f t="shared" si="7"/>
        <v>72.5</v>
      </c>
      <c r="I146" s="40">
        <f t="shared" si="7"/>
        <v>76.5</v>
      </c>
      <c r="J146" s="40"/>
      <c r="K146" s="40">
        <f>SUM(K142:K145)</f>
        <v>0.156</v>
      </c>
      <c r="L146" s="40"/>
    </row>
    <row r="148" spans="1:12" ht="26.25" x14ac:dyDescent="0.15">
      <c r="A148" s="121" t="s">
        <v>1</v>
      </c>
      <c r="B148" s="122"/>
      <c r="C148" s="122"/>
      <c r="D148" s="122"/>
      <c r="E148" s="122"/>
      <c r="F148" s="122"/>
      <c r="G148" s="123"/>
      <c r="H148" s="122"/>
      <c r="I148" s="122"/>
      <c r="J148" s="122"/>
      <c r="K148" s="122"/>
      <c r="L148" s="27"/>
    </row>
    <row r="149" spans="1:12" ht="15" x14ac:dyDescent="0.15">
      <c r="A149" s="124" t="s">
        <v>2</v>
      </c>
      <c r="B149" s="124"/>
      <c r="C149" s="124"/>
      <c r="D149" s="125">
        <v>45759</v>
      </c>
      <c r="E149" s="125"/>
      <c r="F149" s="125"/>
      <c r="G149" s="126"/>
      <c r="H149" s="125"/>
      <c r="I149" s="125"/>
      <c r="J149" s="125"/>
      <c r="K149" s="125"/>
      <c r="L149" s="27"/>
    </row>
    <row r="150" spans="1:12" x14ac:dyDescent="0.15">
      <c r="A150" s="113" t="s">
        <v>3</v>
      </c>
      <c r="B150" s="114"/>
      <c r="C150" s="114"/>
      <c r="D150" s="115"/>
      <c r="E150" s="116"/>
      <c r="F150" s="116"/>
      <c r="G150" s="116"/>
      <c r="H150" s="116"/>
      <c r="I150" s="116"/>
      <c r="J150" s="116"/>
      <c r="K150" s="116"/>
      <c r="L150" s="116"/>
    </row>
    <row r="151" spans="1:12" x14ac:dyDescent="0.15">
      <c r="A151" s="114"/>
      <c r="B151" s="114"/>
      <c r="C151" s="114"/>
      <c r="D151" s="115"/>
      <c r="E151" s="116"/>
      <c r="F151" s="116"/>
      <c r="G151" s="116"/>
      <c r="H151" s="116"/>
      <c r="I151" s="116"/>
      <c r="J151" s="116"/>
      <c r="K151" s="116"/>
      <c r="L151" s="116"/>
    </row>
    <row r="152" spans="1:12" ht="24.75" x14ac:dyDescent="0.15">
      <c r="A152" s="28" t="s">
        <v>17</v>
      </c>
      <c r="B152" s="29" t="s">
        <v>18</v>
      </c>
      <c r="C152" s="30" t="s">
        <v>19</v>
      </c>
      <c r="D152" s="31" t="s">
        <v>21</v>
      </c>
      <c r="E152" s="32" t="s">
        <v>22</v>
      </c>
      <c r="F152" s="32" t="s">
        <v>23</v>
      </c>
      <c r="G152" s="33" t="s">
        <v>46</v>
      </c>
      <c r="H152" s="34" t="s">
        <v>25</v>
      </c>
      <c r="I152" s="34" t="s">
        <v>26</v>
      </c>
      <c r="J152" s="34" t="s">
        <v>27</v>
      </c>
      <c r="K152" s="34" t="s">
        <v>28</v>
      </c>
      <c r="L152" s="35" t="s">
        <v>29</v>
      </c>
    </row>
    <row r="153" spans="1:12" ht="27" x14ac:dyDescent="0.15">
      <c r="A153" s="36" t="s">
        <v>269</v>
      </c>
      <c r="B153" s="36" t="s">
        <v>330</v>
      </c>
      <c r="C153" s="37" t="s">
        <v>270</v>
      </c>
      <c r="D153" s="36">
        <v>1620</v>
      </c>
      <c r="E153" s="36"/>
      <c r="F153" s="36">
        <f>D153+E153</f>
        <v>1620</v>
      </c>
      <c r="G153" s="38" t="s">
        <v>32</v>
      </c>
      <c r="H153" s="36">
        <v>10</v>
      </c>
      <c r="I153" s="36">
        <v>11</v>
      </c>
      <c r="J153" s="36" t="s">
        <v>48</v>
      </c>
      <c r="K153" s="36">
        <v>3.9E-2</v>
      </c>
      <c r="L153" s="39" t="s">
        <v>332</v>
      </c>
    </row>
  </sheetData>
  <mergeCells count="50">
    <mergeCell ref="A1:K1"/>
    <mergeCell ref="A2:C2"/>
    <mergeCell ref="D2:K2"/>
    <mergeCell ref="A25:K25"/>
    <mergeCell ref="A26:C26"/>
    <mergeCell ref="D26:K26"/>
    <mergeCell ref="A3:C4"/>
    <mergeCell ref="D3:L4"/>
    <mergeCell ref="A51:K51"/>
    <mergeCell ref="A52:C52"/>
    <mergeCell ref="D52:K52"/>
    <mergeCell ref="A84:K84"/>
    <mergeCell ref="A85:C85"/>
    <mergeCell ref="D85:K85"/>
    <mergeCell ref="A53:C54"/>
    <mergeCell ref="D53:L54"/>
    <mergeCell ref="A97:K97"/>
    <mergeCell ref="A98:C98"/>
    <mergeCell ref="D98:K98"/>
    <mergeCell ref="A126:K126"/>
    <mergeCell ref="A127:C127"/>
    <mergeCell ref="D127:K127"/>
    <mergeCell ref="A27:C28"/>
    <mergeCell ref="D27:L28"/>
    <mergeCell ref="A35:C36"/>
    <mergeCell ref="D35:L36"/>
    <mergeCell ref="A45:C46"/>
    <mergeCell ref="D45:L46"/>
    <mergeCell ref="A33:K33"/>
    <mergeCell ref="A34:C34"/>
    <mergeCell ref="D34:K34"/>
    <mergeCell ref="A43:K43"/>
    <mergeCell ref="A44:C44"/>
    <mergeCell ref="D44:K44"/>
    <mergeCell ref="A150:C151"/>
    <mergeCell ref="D150:L151"/>
    <mergeCell ref="A86:C87"/>
    <mergeCell ref="D86:L87"/>
    <mergeCell ref="A99:C100"/>
    <mergeCell ref="D99:L100"/>
    <mergeCell ref="A128:C129"/>
    <mergeCell ref="D128:L129"/>
    <mergeCell ref="A137:K137"/>
    <mergeCell ref="A138:C138"/>
    <mergeCell ref="D138:K138"/>
    <mergeCell ref="A148:K148"/>
    <mergeCell ref="A149:C149"/>
    <mergeCell ref="D149:K149"/>
    <mergeCell ref="A139:C140"/>
    <mergeCell ref="D139:L140"/>
  </mergeCells>
  <phoneticPr fontId="29" type="noConversion"/>
  <pageMargins left="0.75" right="0.75" top="1" bottom="1" header="0.5" footer="0.5"/>
  <pageSetup paperSize="168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21</vt:i4>
      </vt:variant>
      <vt:variant>
        <vt:lpstr>命名范围</vt:lpstr>
      </vt:variant>
      <vt:variant>
        <vt:i4>11</vt:i4>
      </vt:variant>
    </vt:vector>
  </HeadingPairs>
  <TitlesOfParts>
    <vt:vector size="32" baseType="lpstr">
      <vt:lpstr>12.29纸卡</vt:lpstr>
      <vt:lpstr>12.29不干胶</vt:lpstr>
      <vt:lpstr>Sheet1</vt:lpstr>
      <vt:lpstr>Sheet2</vt:lpstr>
      <vt:lpstr>Sheet3</vt:lpstr>
      <vt:lpstr>Sheet4</vt:lpstr>
      <vt:lpstr>Sheet5</vt:lpstr>
      <vt:lpstr>Sheet6</vt:lpstr>
      <vt:lpstr>Sheet9</vt:lpstr>
      <vt:lpstr>Sheet7</vt:lpstr>
      <vt:lpstr>广东飞达</vt:lpstr>
      <vt:lpstr>H-62683</vt:lpstr>
      <vt:lpstr>香港入仓纸卡</vt:lpstr>
      <vt:lpstr>入仓纸卡</vt:lpstr>
      <vt:lpstr>入仓不干胶</vt:lpstr>
      <vt:lpstr>入仓纸卡7.8</vt:lpstr>
      <vt:lpstr>入仓不干胶7.8</vt:lpstr>
      <vt:lpstr>入仓纸卡01.10</vt:lpstr>
      <vt:lpstr>香港入仓</vt:lpstr>
      <vt:lpstr>GA-62670</vt:lpstr>
      <vt:lpstr>SH-62671</vt:lpstr>
      <vt:lpstr>'12.29纸卡'!Print_Area</vt:lpstr>
      <vt:lpstr>'GA-62670'!Print_Area</vt:lpstr>
      <vt:lpstr>'SH-62671'!Print_Area</vt:lpstr>
      <vt:lpstr>Sheet1!Print_Area</vt:lpstr>
      <vt:lpstr>Sheet4!Print_Area</vt:lpstr>
      <vt:lpstr>Sheet7!Print_Area</vt:lpstr>
      <vt:lpstr>Sheet9!Print_Area</vt:lpstr>
      <vt:lpstr>入仓纸卡!Print_Area</vt:lpstr>
      <vt:lpstr>入仓纸卡01.10!Print_Area</vt:lpstr>
      <vt:lpstr>入仓纸卡7.8!Print_Area</vt:lpstr>
      <vt:lpstr>香港入仓!Print_Area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li lili</cp:lastModifiedBy>
  <cp:lastPrinted>2021-08-06T10:28:00Z</cp:lastPrinted>
  <dcterms:created xsi:type="dcterms:W3CDTF">2017-02-25T05:34:00Z</dcterms:created>
  <dcterms:modified xsi:type="dcterms:W3CDTF">2026-01-10T04:43:03Z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2D55E0888D4142D4B9D56B23D6977BE4_13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