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<sst xmlns="http://schemas.openxmlformats.org/spreadsheetml/2006/main" count="58" uniqueCount="52">
  <si>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</si>
  <si>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</si>
  <si>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中通快运单号:</t>
  </si>
  <si>
    <t>800176239376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</si>
  <si>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</si>
  <si>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</si>
  <si>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</si>
  <si>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</si>
  <si>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</si>
  <si>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</si>
  <si>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</si>
  <si>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</si>
  <si>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</si>
  <si>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</si>
  <si>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</si>
  <si>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</si>
  <si>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</si>
  <si>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</si>
  <si>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</si>
  <si>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</si>
  <si>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</si>
  <si>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</si>
  <si>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</si>
  <si>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</si>
  <si>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</si>
  <si>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</si>
  <si>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</si>
  <si>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总重</t>
  </si>
  <si>
    <t>P25112478</t>
  </si>
  <si>
    <t xml:space="preserve">JJW-ST-003 </t>
  </si>
  <si>
    <t>S25111160</t>
  </si>
  <si>
    <t>预订单 款</t>
  </si>
  <si>
    <t>20.5CM</t>
  </si>
  <si>
    <t>30*37*30</t>
  </si>
  <si>
    <t>21*37*30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</si>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</sst>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1"/>
      <name val="Arial"/>
      <charset val="0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2" borderId="14" xfId="0" applyFont="1" applyFill="1" applyBorder="1" applyAlignment="1" applyProtection="1">
      <alignment horizontal="center" vertical="center" shrinkToFit="1"/>
    </xf>
    <xf numFmtId="0" fontId="22" fillId="0" borderId="14" xfId="0" applyFont="1" applyBorder="1" applyAlignment="1">
      <alignment horizontal="left" vertical="center"/>
    </xf>
    <xf numFmtId="0" fontId="23" fillId="0" borderId="1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1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4" fillId="2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tabSelected="1" workbookViewId="0">
      <selection activeCell="E22" sqref="E22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3" width="10.3666666666667" customWidth="1"/>
  </cols>
  <sheetData>
    <row r="1" ht="25.5" spans="1:13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60"/>
      <c r="M1" s="60"/>
    </row>
    <row r="2" ht="25.5" spans="1:13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1"/>
      <c r="M2" s="61"/>
    </row>
    <row r="3" ht="26" customHeight="1" spans="1:13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2"/>
      <c r="M3" s="62"/>
    </row>
    <row r="4" ht="24" customHeight="1" spans="1:13">
      <c r="A4" s="26"/>
      <c r="B4" s="26"/>
      <c r="C4" s="27" t="s">
        <v>1</v>
      </c>
      <c r="D4" s="27"/>
      <c r="E4" s="28">
        <v>46031</v>
      </c>
      <c r="F4" s="28"/>
      <c r="G4" s="28"/>
      <c r="H4" s="28"/>
      <c r="I4" s="28"/>
      <c r="J4" s="28"/>
      <c r="K4" s="28"/>
      <c r="L4" s="28"/>
      <c r="M4" s="28"/>
    </row>
    <row r="5" ht="24" customHeight="1" spans="1:13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  <c r="M5" s="30"/>
    </row>
    <row r="6" ht="24" customHeight="1" spans="1:13">
      <c r="A6" s="31"/>
      <c r="B6" s="31"/>
      <c r="C6" s="31"/>
      <c r="D6" s="32"/>
      <c r="E6" s="32"/>
      <c r="F6" s="33"/>
      <c r="G6" s="34"/>
      <c r="H6" s="33"/>
      <c r="I6" s="63"/>
      <c r="J6" s="33"/>
      <c r="K6" s="33"/>
      <c r="L6" s="33"/>
      <c r="M6" s="33"/>
    </row>
    <row r="7" ht="24" customHeight="1" spans="1:13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4" t="s">
        <v>12</v>
      </c>
      <c r="K7" s="64" t="s">
        <v>13</v>
      </c>
      <c r="L7" s="36" t="s">
        <v>14</v>
      </c>
      <c r="M7" s="36"/>
    </row>
    <row r="8" ht="24" customHeight="1" spans="1:13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5" t="s">
        <v>23</v>
      </c>
      <c r="J8" s="66" t="s">
        <v>24</v>
      </c>
      <c r="K8" s="66" t="s">
        <v>25</v>
      </c>
      <c r="L8" s="40" t="s">
        <v>26</v>
      </c>
      <c r="M8" s="40" t="s">
        <v>27</v>
      </c>
    </row>
    <row r="9" s="19" customFormat="1" ht="42" customHeight="1" spans="1:13">
      <c r="A9" s="44" t="s">
        <v>28</v>
      </c>
      <c r="B9" s="45" t="s">
        <v>29</v>
      </c>
      <c r="C9" s="46" t="s">
        <v>30</v>
      </c>
      <c r="D9" s="47" t="s">
        <v>31</v>
      </c>
      <c r="E9" s="48" t="s">
        <v>32</v>
      </c>
      <c r="F9" s="49">
        <f>30000*2</f>
        <v>60000</v>
      </c>
      <c r="G9" s="50">
        <f>+F9*0.02</f>
        <v>1200</v>
      </c>
      <c r="H9" s="50">
        <f>+F9+G9</f>
        <v>61200</v>
      </c>
      <c r="I9" s="67">
        <v>2</v>
      </c>
      <c r="J9" s="68">
        <f>K9-0.4</f>
        <v>8.75</v>
      </c>
      <c r="K9" s="69">
        <v>9.15</v>
      </c>
      <c r="L9" s="69" t="s">
        <v>33</v>
      </c>
      <c r="M9" s="69">
        <f>K9*I9</f>
        <v>18.3</v>
      </c>
    </row>
    <row r="10" s="19" customFormat="1" ht="42" customHeight="1" spans="1:13">
      <c r="A10" s="44" t="s">
        <v>28</v>
      </c>
      <c r="B10" s="45" t="s">
        <v>29</v>
      </c>
      <c r="C10" s="46" t="s">
        <v>30</v>
      </c>
      <c r="D10" s="47" t="s">
        <v>31</v>
      </c>
      <c r="E10" s="48" t="s">
        <v>32</v>
      </c>
      <c r="F10" s="51">
        <v>20000</v>
      </c>
      <c r="G10" s="50">
        <f>+F10*0.02</f>
        <v>400</v>
      </c>
      <c r="H10" s="50">
        <f>+F10+G10</f>
        <v>20400</v>
      </c>
      <c r="I10" s="67">
        <v>1</v>
      </c>
      <c r="J10" s="68">
        <f>K10-0.4</f>
        <v>5.75</v>
      </c>
      <c r="K10" s="70">
        <v>6.15</v>
      </c>
      <c r="L10" s="70" t="s">
        <v>34</v>
      </c>
      <c r="M10" s="70">
        <f>K10*I10</f>
        <v>6.15</v>
      </c>
    </row>
    <row r="11" ht="24" customHeight="1" spans="1:13">
      <c r="A11" s="52"/>
      <c r="B11" s="45"/>
      <c r="C11" s="53"/>
      <c r="D11" s="52"/>
      <c r="E11" s="52"/>
      <c r="F11" s="54"/>
      <c r="G11" s="55"/>
      <c r="H11" s="55"/>
      <c r="I11" s="55"/>
      <c r="J11" s="55"/>
      <c r="K11" s="55"/>
      <c r="L11" s="55"/>
      <c r="M11" s="55"/>
    </row>
    <row r="12" ht="24" customHeight="1" spans="1:13">
      <c r="A12" s="52"/>
      <c r="B12" s="45"/>
      <c r="C12" s="53"/>
      <c r="D12" s="52"/>
      <c r="E12" s="52"/>
      <c r="F12" s="54"/>
      <c r="G12" s="56"/>
      <c r="H12" s="56"/>
      <c r="I12" s="56"/>
      <c r="J12" s="56"/>
      <c r="K12" s="56"/>
      <c r="L12" s="55"/>
      <c r="M12" s="55"/>
    </row>
    <row r="13" ht="24" customHeight="1" spans="1:13">
      <c r="A13" s="52"/>
      <c r="B13" s="45"/>
      <c r="C13" s="53"/>
      <c r="D13" s="52"/>
      <c r="E13" s="52"/>
      <c r="F13" s="54"/>
      <c r="G13" s="56"/>
      <c r="H13" s="56"/>
      <c r="I13" s="56"/>
      <c r="J13" s="56"/>
      <c r="K13" s="56"/>
      <c r="L13" s="55"/>
      <c r="M13" s="55"/>
    </row>
    <row r="14" ht="24" customHeight="1" spans="1:13">
      <c r="A14" s="54"/>
      <c r="B14" s="45"/>
      <c r="C14" s="53"/>
      <c r="D14" s="52"/>
      <c r="E14" s="52"/>
      <c r="F14" s="54"/>
      <c r="G14" s="56"/>
      <c r="H14" s="56"/>
      <c r="I14" s="56"/>
      <c r="J14" s="56"/>
      <c r="K14" s="56"/>
      <c r="L14" s="55"/>
      <c r="M14" s="55"/>
    </row>
    <row r="15" ht="24" customHeight="1" spans="1:13">
      <c r="A15" s="54"/>
      <c r="B15" s="45"/>
      <c r="C15" s="53"/>
      <c r="D15" s="52"/>
      <c r="E15" s="52"/>
      <c r="F15" s="54"/>
      <c r="G15" s="56"/>
      <c r="H15" s="56"/>
      <c r="I15" s="56"/>
      <c r="J15" s="56"/>
      <c r="K15" s="56"/>
      <c r="L15" s="55"/>
      <c r="M15" s="55"/>
    </row>
    <row r="16" ht="24" customHeight="1" spans="1:13">
      <c r="A16" s="54"/>
      <c r="B16" s="57"/>
      <c r="C16" s="53"/>
      <c r="D16" s="52"/>
      <c r="E16" s="52"/>
      <c r="F16" s="54"/>
      <c r="G16" s="56"/>
      <c r="H16" s="56"/>
      <c r="I16" s="56"/>
      <c r="J16" s="56"/>
      <c r="K16" s="56"/>
      <c r="L16" s="55"/>
      <c r="M16" s="55"/>
    </row>
    <row r="17" ht="15" spans="1:13">
      <c r="A17" s="55" t="s">
        <v>35</v>
      </c>
      <c r="B17" s="55"/>
      <c r="C17" s="58"/>
      <c r="D17" s="56"/>
      <c r="E17" s="56"/>
      <c r="F17" s="59">
        <f>SUM(F9:F16)</f>
        <v>80000</v>
      </c>
      <c r="G17" s="59">
        <f>SUM(G9:G16)</f>
        <v>1600</v>
      </c>
      <c r="H17" s="59">
        <f>SUM(H9:H16)</f>
        <v>81600</v>
      </c>
      <c r="I17" s="71"/>
      <c r="J17" s="71">
        <f>SUM(J9:J16)</f>
        <v>14.5</v>
      </c>
      <c r="K17" s="71">
        <f>SUM(K9:K16)</f>
        <v>15.3</v>
      </c>
      <c r="L17" s="71" t="str">
        <f>+L9</f>
        <v>30*37*30</v>
      </c>
      <c r="M17" s="71">
        <f>SUM(M9:M10)</f>
        <v>24.45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36</v>
      </c>
      <c r="B2" s="6"/>
      <c r="C2" s="7"/>
    </row>
    <row r="3" s="1" customFormat="1" ht="41" customHeight="1" spans="1:3">
      <c r="A3" s="5" t="s">
        <v>37</v>
      </c>
      <c r="B3" s="8" t="s">
        <v>38</v>
      </c>
      <c r="C3" s="9" t="s">
        <v>39</v>
      </c>
    </row>
    <row r="4" s="1" customFormat="1" ht="41" customHeight="1" spans="1:3">
      <c r="A4" s="5" t="s">
        <v>40</v>
      </c>
      <c r="B4" s="10" t="str">
        <f>+箱单!D9</f>
        <v>预订单 款</v>
      </c>
      <c r="C4" s="11"/>
    </row>
    <row r="5" s="1" customFormat="1" ht="41" customHeight="1" spans="1:3">
      <c r="A5" s="5" t="s">
        <v>41</v>
      </c>
      <c r="B5" s="12" t="str">
        <f>+箱单!B9</f>
        <v>JJW-ST-003 </v>
      </c>
      <c r="C5" s="13" t="s">
        <v>42</v>
      </c>
    </row>
    <row r="6" s="1" customFormat="1" ht="41" customHeight="1" spans="1:3">
      <c r="A6" s="5" t="s">
        <v>43</v>
      </c>
      <c r="B6" s="10" t="s">
        <v>44</v>
      </c>
      <c r="C6" s="14" t="str">
        <f>[1]箱单!I7</f>
        <v>1/1</v>
      </c>
    </row>
    <row r="7" s="1" customFormat="1" ht="41" customHeight="1" spans="1:3">
      <c r="A7" s="5" t="s">
        <v>45</v>
      </c>
      <c r="B7" s="15">
        <f>+箱单!H17</f>
        <v>81600</v>
      </c>
      <c r="C7" s="14"/>
    </row>
    <row r="8" s="1" customFormat="1" ht="41" customHeight="1" spans="1:3">
      <c r="A8" s="5" t="s">
        <v>46</v>
      </c>
      <c r="B8" s="12" t="str">
        <f>+箱单!L17</f>
        <v>30*37*30</v>
      </c>
      <c r="C8" s="16" t="s">
        <v>47</v>
      </c>
    </row>
    <row r="9" s="1" customFormat="1" ht="41" customHeight="1" spans="1:3">
      <c r="A9" s="5" t="s">
        <v>48</v>
      </c>
      <c r="B9" s="17">
        <f>+箱单!K17</f>
        <v>15.3</v>
      </c>
      <c r="C9" s="18" t="s">
        <v>49</v>
      </c>
    </row>
    <row r="10" s="1" customFormat="1" ht="41" customHeight="1" spans="1:3">
      <c r="A10" s="5" t="s">
        <v>50</v>
      </c>
      <c r="B10" s="10">
        <f>箱单!J17</f>
        <v>14.5</v>
      </c>
      <c r="C10" s="18"/>
    </row>
    <row r="11" s="1" customFormat="1" ht="41" customHeight="1" spans="1:3">
      <c r="A11" s="5" t="s">
        <v>51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2026-01-09T09:33:53Z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