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Sheet1!$A$7:$K$20</definedName>
    <definedName name="Ext">[1]LUT!$G$2</definedName>
    <definedName name="Gender">[1]LUT!$I$1:$BI$1</definedName>
    <definedName name="_xlnm.Print_Area" localSheetId="0">Sheet1!$A$1:$L$18</definedName>
  </definedNames>
  <calcPr calcId="144525"/>
</workbook>
</file>

<file path=xl/sharedStrings.xml><?xml version="1.0" encoding="utf-8"?>
<sst xmlns="http://schemas.openxmlformats.org/spreadsheetml/2006/main" count="58" uniqueCount="54">
  <si>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</si>
  <si>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</si>
  <si>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</si>
  <si>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</si>
  <si>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中通快运：800178242800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</si>
  <si>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</si>
  <si>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</si>
  <si>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</si>
  <si>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</si>
  <si>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</si>
  <si>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</si>
  <si>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</si>
  <si>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</si>
  <si>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</si>
  <si>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</si>
  <si>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</si>
  <si>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</si>
  <si>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</si>
  <si>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</si>
  <si>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</si>
  <si>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</si>
  <si>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</si>
  <si>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</si>
  <si>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</si>
  <si>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</si>
  <si>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</si>
  <si>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</si>
  <si>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</si>
  <si>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</si>
  <si>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RSDNZR6169</t>
  </si>
  <si>
    <t>MRZCALL023-白色吊绳-33CM，1200</t>
  </si>
  <si>
    <t>8054-328 翻单1 款</t>
  </si>
  <si>
    <t>14*36*9</t>
  </si>
  <si>
    <t>RSDNZR6168</t>
  </si>
  <si>
    <t>MRZCALL023-白色吊绳-33CM，2244</t>
  </si>
  <si>
    <t>8054-325 加单1 款</t>
  </si>
  <si>
    <t>21*37*15</t>
  </si>
  <si>
    <t>RCTL26032</t>
  </si>
  <si>
    <t>MRZCSTD001-黑色丝带-33CM，862</t>
  </si>
  <si>
    <t>4344/402-982 主单 款</t>
  </si>
  <si>
    <t>JDPB0190</t>
  </si>
  <si>
    <t>MRPCBAS002-黑色吊绳-33CM，2436</t>
  </si>
  <si>
    <t>3670/412/737+800 款</t>
  </si>
  <si>
    <t>JDPB0191</t>
  </si>
  <si>
    <t>MRPCBAS002-黑色吊绳-33CM，1628</t>
  </si>
  <si>
    <t>3670/413 款</t>
  </si>
  <si>
    <t>YDPB0126</t>
  </si>
  <si>
    <t>MRPCBAS001-1.2厘漂白吊绳-33CM，415</t>
  </si>
  <si>
    <t>V3694 3380/400 款</t>
  </si>
  <si>
    <t>YDPB0127</t>
  </si>
  <si>
    <t>MRPCBAS001-1.2厘漂白吊绳-33CM，36000，分3万+6000</t>
  </si>
  <si>
    <t>V3694 3380/346 款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</si>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</sst>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5" fillId="0" borderId="4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view="pageBreakPreview" zoomScale="115" zoomScaleNormal="100" workbookViewId="0">
      <selection activeCell="G10" sqref="G10:G1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46041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29" t="s">
        <v>30</v>
      </c>
      <c r="C9" s="29" t="s">
        <v>31</v>
      </c>
      <c r="D9" s="30">
        <v>1200</v>
      </c>
      <c r="E9" s="31">
        <f>+D9*0.01</f>
        <v>12</v>
      </c>
      <c r="F9" s="31">
        <f>+D9+E9</f>
        <v>1212</v>
      </c>
      <c r="G9" s="32">
        <v>1</v>
      </c>
      <c r="H9" s="32">
        <f>I9-0.13</f>
        <v>0.52</v>
      </c>
      <c r="I9" s="42">
        <v>0.65</v>
      </c>
      <c r="J9" s="42" t="s">
        <v>32</v>
      </c>
      <c r="K9" s="32">
        <v>0.005</v>
      </c>
      <c r="L9" s="32">
        <f t="shared" ref="L9:L16" si="0">I9*G9</f>
        <v>0.65</v>
      </c>
    </row>
    <row r="10" s="4" customFormat="1" ht="60" customHeight="1" spans="1:12">
      <c r="A10" s="29" t="s">
        <v>33</v>
      </c>
      <c r="B10" s="29" t="s">
        <v>34</v>
      </c>
      <c r="C10" s="29" t="s">
        <v>35</v>
      </c>
      <c r="D10" s="30">
        <v>2244</v>
      </c>
      <c r="E10" s="31">
        <f t="shared" ref="E10:E16" si="1">D10*0.05</f>
        <v>112.2</v>
      </c>
      <c r="F10" s="31">
        <f t="shared" ref="F10:F16" si="2">D10+E10</f>
        <v>2356.2</v>
      </c>
      <c r="G10" s="33">
        <v>1</v>
      </c>
      <c r="H10" s="33">
        <f>I10-0.3</f>
        <v>3.07</v>
      </c>
      <c r="I10" s="33">
        <v>3.37</v>
      </c>
      <c r="J10" s="33" t="s">
        <v>36</v>
      </c>
      <c r="K10" s="33">
        <v>0.012</v>
      </c>
      <c r="L10" s="33">
        <f t="shared" si="0"/>
        <v>3.37</v>
      </c>
    </row>
    <row r="11" s="4" customFormat="1" ht="60" customHeight="1" spans="1:12">
      <c r="A11" s="29" t="s">
        <v>37</v>
      </c>
      <c r="B11" s="29" t="s">
        <v>38</v>
      </c>
      <c r="C11" s="29" t="s">
        <v>39</v>
      </c>
      <c r="D11" s="30">
        <v>862</v>
      </c>
      <c r="E11" s="31">
        <f t="shared" si="1"/>
        <v>43.1</v>
      </c>
      <c r="F11" s="31">
        <f t="shared" si="2"/>
        <v>905.1</v>
      </c>
      <c r="G11" s="34"/>
      <c r="H11" s="34"/>
      <c r="I11" s="34"/>
      <c r="J11" s="34"/>
      <c r="K11" s="34"/>
      <c r="L11" s="34">
        <f t="shared" si="0"/>
        <v>0</v>
      </c>
    </row>
    <row r="12" s="4" customFormat="1" ht="60" customHeight="1" spans="1:12">
      <c r="A12" s="29" t="s">
        <v>40</v>
      </c>
      <c r="B12" s="29" t="s">
        <v>41</v>
      </c>
      <c r="C12" s="29" t="s">
        <v>42</v>
      </c>
      <c r="D12" s="30">
        <v>2436</v>
      </c>
      <c r="E12" s="31">
        <f t="shared" si="1"/>
        <v>121.8</v>
      </c>
      <c r="F12" s="31">
        <f t="shared" si="2"/>
        <v>2557.8</v>
      </c>
      <c r="G12" s="34"/>
      <c r="H12" s="34"/>
      <c r="I12" s="34"/>
      <c r="J12" s="34"/>
      <c r="K12" s="34"/>
      <c r="L12" s="34">
        <f t="shared" si="0"/>
        <v>0</v>
      </c>
    </row>
    <row r="13" s="4" customFormat="1" ht="60" customHeight="1" spans="1:12">
      <c r="A13" s="29" t="s">
        <v>43</v>
      </c>
      <c r="B13" s="29" t="s">
        <v>44</v>
      </c>
      <c r="C13" s="29" t="s">
        <v>45</v>
      </c>
      <c r="D13" s="30">
        <v>1628</v>
      </c>
      <c r="E13" s="31">
        <f t="shared" si="1"/>
        <v>81.4</v>
      </c>
      <c r="F13" s="31">
        <f t="shared" si="2"/>
        <v>1709.4</v>
      </c>
      <c r="G13" s="34"/>
      <c r="H13" s="34"/>
      <c r="I13" s="34"/>
      <c r="J13" s="34"/>
      <c r="K13" s="34"/>
      <c r="L13" s="34">
        <f t="shared" si="0"/>
        <v>0</v>
      </c>
    </row>
    <row r="14" s="4" customFormat="1" ht="60" customHeight="1" spans="1:12">
      <c r="A14" s="29" t="s">
        <v>46</v>
      </c>
      <c r="B14" s="29" t="s">
        <v>47</v>
      </c>
      <c r="C14" s="29" t="s">
        <v>48</v>
      </c>
      <c r="D14" s="30">
        <v>415</v>
      </c>
      <c r="E14" s="31">
        <f t="shared" si="1"/>
        <v>20.75</v>
      </c>
      <c r="F14" s="31">
        <f t="shared" si="2"/>
        <v>435.75</v>
      </c>
      <c r="G14" s="35"/>
      <c r="H14" s="35"/>
      <c r="I14" s="35"/>
      <c r="J14" s="35"/>
      <c r="K14" s="35"/>
      <c r="L14" s="35">
        <f t="shared" si="0"/>
        <v>0</v>
      </c>
    </row>
    <row r="15" s="4" customFormat="1" ht="60" customHeight="1" spans="1:12">
      <c r="A15" s="29" t="s">
        <v>49</v>
      </c>
      <c r="B15" s="29" t="s">
        <v>50</v>
      </c>
      <c r="C15" s="29" t="s">
        <v>51</v>
      </c>
      <c r="D15" s="30">
        <v>30000</v>
      </c>
      <c r="E15" s="31">
        <f t="shared" si="1"/>
        <v>1500</v>
      </c>
      <c r="F15" s="31">
        <f t="shared" si="2"/>
        <v>31500</v>
      </c>
      <c r="G15" s="32">
        <v>1</v>
      </c>
      <c r="H15" s="32">
        <f>I15-0.82</f>
        <v>12.44</v>
      </c>
      <c r="I15" s="42">
        <v>13.26</v>
      </c>
      <c r="J15" s="42" t="s">
        <v>52</v>
      </c>
      <c r="K15" s="32">
        <v>0.048</v>
      </c>
      <c r="L15" s="32">
        <f t="shared" si="0"/>
        <v>13.26</v>
      </c>
    </row>
    <row r="16" s="4" customFormat="1" ht="60" customHeight="1" spans="1:12">
      <c r="A16" s="29" t="s">
        <v>49</v>
      </c>
      <c r="B16" s="29" t="s">
        <v>50</v>
      </c>
      <c r="C16" s="29" t="s">
        <v>51</v>
      </c>
      <c r="D16" s="36">
        <v>6000</v>
      </c>
      <c r="E16" s="31">
        <f t="shared" si="1"/>
        <v>300</v>
      </c>
      <c r="F16" s="31">
        <f t="shared" si="2"/>
        <v>6300</v>
      </c>
      <c r="G16" s="32">
        <v>1</v>
      </c>
      <c r="H16" s="32">
        <f>I16-0.3</f>
        <v>2.46</v>
      </c>
      <c r="I16" s="42">
        <v>2.76</v>
      </c>
      <c r="J16" s="42" t="s">
        <v>36</v>
      </c>
      <c r="K16" s="32">
        <v>0.012</v>
      </c>
      <c r="L16" s="32">
        <f t="shared" si="0"/>
        <v>2.76</v>
      </c>
    </row>
    <row r="17" s="4" customFormat="1" ht="60" customHeight="1" spans="1:12">
      <c r="A17" s="29"/>
      <c r="B17" s="29"/>
      <c r="C17" s="37"/>
      <c r="D17" s="36"/>
      <c r="E17" s="31"/>
      <c r="F17" s="31"/>
      <c r="G17" s="32"/>
      <c r="H17" s="32"/>
      <c r="I17" s="42"/>
      <c r="J17" s="42"/>
      <c r="K17" s="42"/>
      <c r="L17" s="42"/>
    </row>
    <row r="18" ht="47" customHeight="1" spans="1:12">
      <c r="A18" s="38" t="s">
        <v>53</v>
      </c>
      <c r="B18" s="39"/>
      <c r="C18" s="39"/>
      <c r="D18" s="40">
        <f>SUM(D9:D17)</f>
        <v>44785</v>
      </c>
      <c r="E18" s="40">
        <f>SUM(E9:E17)</f>
        <v>2191.25</v>
      </c>
      <c r="F18" s="40">
        <f>SUM(F9:F17)</f>
        <v>46976.25</v>
      </c>
      <c r="G18" s="40">
        <f>SUM(G9:G17)</f>
        <v>4</v>
      </c>
      <c r="H18" s="40"/>
      <c r="I18" s="40"/>
      <c r="J18" s="40"/>
      <c r="K18" s="40"/>
      <c r="L18" s="40">
        <f>SUM(L9:L16)</f>
        <v>20.04</v>
      </c>
    </row>
  </sheetData>
  <autoFilter ref="A7:K20">
    <extLst/>
  </autoFilter>
  <mergeCells count="13">
    <mergeCell ref="A1:K1"/>
    <mergeCell ref="A2:K2"/>
    <mergeCell ref="A3:C3"/>
    <mergeCell ref="D3:K3"/>
    <mergeCell ref="D4:K4"/>
    <mergeCell ref="D5:K5"/>
    <mergeCell ref="G10:G14"/>
    <mergeCell ref="H10:H14"/>
    <mergeCell ref="I10:I14"/>
    <mergeCell ref="J10:J14"/>
    <mergeCell ref="K10:K14"/>
    <mergeCell ref="L10:L14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2026-01-20T01:02:29Z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