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0" r:id="rId1"/>
  </sheets>
  <externalReferences>
    <externalReference r:id="rId2"/>
  </externalReferences>
  <definedNames>
    <definedName name="_xlnm._FilterDatabase" localSheetId="0" hidden="1">Sheet1!$A$7:$K$18</definedName>
    <definedName name="Ext">[1]LUT!$G$2</definedName>
    <definedName name="Gender">[1]LUT!$I$1:$BI$1</definedName>
    <definedName name="_xlnm.Print_Area" localSheetId="0">Sheet1!$A$1:$L$16</definedName>
  </definedNames>
  <calcPr calcId="144525"/>
</workbook>
</file>

<file path=xl/sharedStrings.xml><?xml version="1.0" encoding="utf-8"?>
<sst xmlns="http://schemas.openxmlformats.org/spreadsheetml/2006/main" count="54" uniqueCount="48">
  <si>
    <t>上 海 睿 颢 发  货  清  单</t>
  </si>
  <si>
    <t>（ RECALL PACKAGING CHINA CO.LTD Delivery List）</t>
  </si>
  <si>
    <t>Shipping Date 发货日期:</t>
  </si>
  <si>
    <r>
      <rPr>
        <b/>
        <sz val="15"/>
        <color rgb="FF000000"/>
        <rFont val="宋体"/>
        <charset val="134"/>
      </rPr>
      <t>快递单号AWB#</t>
    </r>
    <r>
      <rPr>
        <b/>
        <sz val="15"/>
        <color rgb="FF000000"/>
        <rFont val="Calibri"/>
        <charset val="134"/>
      </rPr>
      <t>:</t>
    </r>
  </si>
  <si>
    <t>跨越：KY4000969422276</t>
  </si>
  <si>
    <t>收件地址：沈伟荣，13867515060，浙江省绍兴市越城区马山街道越英路与三江路交叉口绍兴林江包装材料里面2幢2楼(卡卡针纺)</t>
  </si>
  <si>
    <t>ORDER No.</t>
  </si>
  <si>
    <t>Item Code</t>
  </si>
  <si>
    <t>ARTICLE</t>
  </si>
  <si>
    <t>Order Qty</t>
  </si>
  <si>
    <t>Back-up Qty</t>
  </si>
  <si>
    <t>Total Qty</t>
  </si>
  <si>
    <t>Carton #/Total</t>
  </si>
  <si>
    <t>Net Weight (kg)</t>
  </si>
  <si>
    <t>Gross Weight (kg)</t>
  </si>
  <si>
    <t>REMARK</t>
  </si>
  <si>
    <t>CMB</t>
  </si>
  <si>
    <t>订单号</t>
  </si>
  <si>
    <t>产品型号</t>
  </si>
  <si>
    <t>客户款号</t>
  </si>
  <si>
    <t>订单数</t>
  </si>
  <si>
    <t>备品数</t>
  </si>
  <si>
    <t>总实发数</t>
  </si>
  <si>
    <t>箱号/总箱数</t>
  </si>
  <si>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</si>
  <si>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</si>
  <si>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</si>
  <si>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体积
（立方）</t>
  </si>
  <si>
    <t>总重</t>
  </si>
  <si>
    <t>QSTLEFT010</t>
  </si>
  <si>
    <t>LTLOP24003-最新黑色吊绳（80%cotton bci 20%recycled pes）-32CM，28500</t>
  </si>
  <si>
    <t>PIQUE SHORT-AW26 款</t>
  </si>
  <si>
    <t>40*40*30</t>
  </si>
  <si>
    <t>QSTLEFT007</t>
  </si>
  <si>
    <t>LTLOP24003-最新黑色吊绳（80%cotton bci 20%recycled pes）-32CM，14000</t>
  </si>
  <si>
    <t>NET-SHORT 款</t>
  </si>
  <si>
    <t>30*37*30</t>
  </si>
  <si>
    <t>QSTLEFT014</t>
  </si>
  <si>
    <t>LTLOP24003-最新黑色吊绳（80%cotton bci 20%recycled pes）-32CM，21000</t>
  </si>
  <si>
    <t>3D-POLO 款</t>
  </si>
  <si>
    <t>QSTLEFT015</t>
  </si>
  <si>
    <t>LTLOP24003-最新黑色吊绳（80%cotton bci 20%recycled pes）-32CM，29000</t>
  </si>
  <si>
    <t>3D-SHORT 款</t>
  </si>
  <si>
    <t>QSTLEFT018</t>
  </si>
  <si>
    <t>SHRINKEN-SHORT 款</t>
  </si>
  <si>
    <t>QSTLEFT019</t>
  </si>
  <si>
    <t>TEXTURED SHORT 款</t>
  </si>
  <si>
    <t>Total 合计：</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</si>
</sst>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s>
  <fonts count="41">
    <font>
      <sz val="11"/>
      <color theme="1"/>
      <name val="宋体"/>
      <charset val="134"/>
      <scheme val="minor"/>
    </font>
    <font>
      <b/>
      <sz val="11"/>
      <color indexed="8"/>
      <name val="Calibri"/>
      <charset val="134"/>
    </font>
    <font>
      <b/>
      <sz val="10"/>
      <color indexed="8"/>
      <name val="Calibri"/>
      <charset val="134"/>
    </font>
    <font>
      <b/>
      <sz val="20"/>
      <color indexed="8"/>
      <name val="Calibri"/>
      <charset val="134"/>
    </font>
    <font>
      <b/>
      <sz val="20"/>
      <color rgb="FF000000"/>
      <name val="宋体"/>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1"/>
      <color rgb="FF0066CC"/>
      <name val="宋体"/>
      <charset val="134"/>
    </font>
    <font>
      <b/>
      <sz val="10"/>
      <name val="Calibri"/>
      <charset val="134"/>
    </font>
    <font>
      <b/>
      <sz val="10"/>
      <name val="宋体"/>
      <charset val="134"/>
    </font>
    <font>
      <b/>
      <sz val="10"/>
      <name val="Arial Unicode MS"/>
      <charset val="134"/>
    </font>
    <font>
      <b/>
      <sz val="10"/>
      <color indexed="8"/>
      <name val="宋体"/>
      <charset val="134"/>
    </font>
    <font>
      <sz val="10"/>
      <name val="宋体"/>
      <charset val="134"/>
    </font>
    <font>
      <sz val="10"/>
      <name val="Arial"/>
      <charset val="0"/>
    </font>
    <font>
      <sz val="10"/>
      <color rgb="FFFF0000"/>
      <name val="宋体"/>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15"/>
      <color rgb="FF000000"/>
      <name val="Calibri"/>
      <charset val="134"/>
    </font>
  </fonts>
  <fills count="3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5" borderId="6" applyNumberFormat="0" applyAlignment="0" applyProtection="0">
      <alignment vertical="center"/>
    </xf>
    <xf numFmtId="0" fontId="27" fillId="6" borderId="7" applyNumberFormat="0" applyAlignment="0" applyProtection="0">
      <alignment vertical="center"/>
    </xf>
    <xf numFmtId="0" fontId="28" fillId="6" borderId="6" applyNumberFormat="0" applyAlignment="0" applyProtection="0">
      <alignment vertical="center"/>
    </xf>
    <xf numFmtId="0" fontId="29" fillId="7"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xf numFmtId="0" fontId="37" fillId="0" borderId="0"/>
    <xf numFmtId="0" fontId="37" fillId="0" borderId="0"/>
    <xf numFmtId="0" fontId="38" fillId="0" borderId="0">
      <alignment vertical="center"/>
    </xf>
    <xf numFmtId="0" fontId="38" fillId="0" borderId="0"/>
    <xf numFmtId="0" fontId="39" fillId="0" borderId="0">
      <alignment vertical="center"/>
    </xf>
    <xf numFmtId="0" fontId="39" fillId="0" borderId="0">
      <alignment vertical="center"/>
    </xf>
  </cellStyleXfs>
  <cellXfs count="42">
    <xf numFmtId="0" fontId="0" fillId="0" borderId="0" xfId="0">
      <alignment vertical="center"/>
    </xf>
    <xf numFmtId="0" fontId="1" fillId="0" borderId="0" xfId="0" applyFont="1" applyBorder="1"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3" fillId="0" borderId="0" xfId="0" applyFont="1" applyAlignment="1">
      <alignment horizontal="center" vertical="center"/>
    </xf>
    <xf numFmtId="177" fontId="1"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xf numFmtId="14" fontId="5" fillId="0" borderId="1" xfId="0" applyNumberFormat="1" applyFont="1" applyBorder="1" applyAlignment="1">
      <alignment horizontal="center" vertical="center"/>
    </xf>
    <xf numFmtId="0" fontId="6" fillId="0" borderId="0" xfId="0" applyFont="1" applyBorder="1" applyAlignment="1">
      <alignment horizontal="right" vertical="center"/>
    </xf>
    <xf numFmtId="0" fontId="7" fillId="0" borderId="0" xfId="0" applyFont="1" applyBorder="1" applyAlignment="1">
      <alignment horizontal="right" vertical="center"/>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8" fillId="0" borderId="0" xfId="0" applyFont="1" applyBorder="1" applyAlignment="1">
      <alignment horizontal="center" vertical="center"/>
    </xf>
    <xf numFmtId="0" fontId="2" fillId="0" borderId="0" xfId="0" applyFont="1" applyBorder="1" applyAlignment="1">
      <alignment horizontal="center" vertical="center"/>
    </xf>
    <xf numFmtId="0" fontId="10" fillId="0" borderId="1" xfId="0" applyFont="1" applyBorder="1" applyAlignment="1">
      <alignment horizontal="center" vertical="center"/>
    </xf>
    <xf numFmtId="0" fontId="10" fillId="0" borderId="1" xfId="52" applyFont="1" applyBorder="1" applyAlignment="1">
      <alignment horizontal="center" vertical="center" wrapText="1"/>
    </xf>
    <xf numFmtId="49" fontId="10" fillId="0" borderId="1" xfId="52" applyNumberFormat="1" applyFont="1" applyBorder="1" applyAlignment="1">
      <alignment horizontal="center" vertical="center" wrapText="1"/>
    </xf>
    <xf numFmtId="176" fontId="10" fillId="0" borderId="1" xfId="52" applyNumberFormat="1" applyFont="1" applyBorder="1" applyAlignment="1">
      <alignment horizontal="center" vertical="center" wrapText="1"/>
    </xf>
    <xf numFmtId="177" fontId="10" fillId="0" borderId="1" xfId="52" applyNumberFormat="1" applyFont="1" applyBorder="1" applyAlignment="1">
      <alignment horizontal="center" vertical="center" wrapText="1"/>
    </xf>
    <xf numFmtId="0" fontId="11" fillId="0" borderId="1" xfId="0" applyFont="1" applyBorder="1" applyAlignment="1">
      <alignment horizontal="center" vertical="center"/>
    </xf>
    <xf numFmtId="0" fontId="12" fillId="0" borderId="1" xfId="52" applyFont="1" applyBorder="1" applyAlignment="1">
      <alignment horizontal="center" vertical="center" wrapText="1"/>
    </xf>
    <xf numFmtId="0" fontId="13" fillId="0" borderId="1" xfId="0" applyFont="1" applyBorder="1" applyAlignment="1">
      <alignment horizontal="center" vertical="center" wrapText="1"/>
    </xf>
    <xf numFmtId="176" fontId="12" fillId="0" borderId="1" xfId="52" applyNumberFormat="1" applyFont="1" applyBorder="1" applyAlignment="1">
      <alignment horizontal="center" vertical="center" wrapText="1"/>
    </xf>
    <xf numFmtId="176" fontId="11" fillId="0" borderId="1" xfId="52" applyNumberFormat="1" applyFont="1" applyBorder="1" applyAlignment="1">
      <alignment horizontal="center" vertical="center" wrapText="1"/>
    </xf>
    <xf numFmtId="49" fontId="11" fillId="0" borderId="1" xfId="52" applyNumberFormat="1" applyFont="1" applyBorder="1" applyAlignment="1">
      <alignment horizontal="center" vertical="center" wrapText="1"/>
    </xf>
    <xf numFmtId="177" fontId="11" fillId="0" borderId="1" xfId="52" applyNumberFormat="1" applyFont="1" applyBorder="1" applyAlignment="1">
      <alignment horizontal="center" vertical="center" wrapText="1"/>
    </xf>
    <xf numFmtId="0" fontId="14" fillId="2" borderId="1" xfId="0" applyFont="1" applyFill="1" applyBorder="1" applyAlignment="1" applyProtection="1">
      <alignment horizontal="center" vertical="center" wrapText="1" shrinkToFit="1"/>
    </xf>
    <xf numFmtId="0" fontId="14" fillId="0" borderId="1" xfId="0" applyFont="1" applyFill="1" applyBorder="1" applyAlignment="1" applyProtection="1">
      <alignment horizontal="center" vertical="center" wrapText="1" shrinkToFit="1"/>
    </xf>
    <xf numFmtId="0" fontId="15" fillId="2" borderId="1" xfId="0" applyFont="1" applyFill="1" applyBorder="1" applyAlignment="1" applyProtection="1">
      <alignment horizontal="center" vertical="center" shrinkToFit="1"/>
    </xf>
    <xf numFmtId="178" fontId="1" fillId="0" borderId="1" xfId="0" applyNumberFormat="1" applyFont="1" applyBorder="1" applyAlignment="1">
      <alignment horizontal="center" vertical="center"/>
    </xf>
    <xf numFmtId="0" fontId="14" fillId="0" borderId="2" xfId="0" applyFont="1" applyFill="1" applyBorder="1" applyAlignment="1" applyProtection="1">
      <alignment horizontal="center" vertical="center" shrinkToFit="1"/>
    </xf>
    <xf numFmtId="0" fontId="16" fillId="0" borderId="1" xfId="0" applyFont="1" applyFill="1" applyBorder="1" applyAlignment="1" applyProtection="1">
      <alignment horizontal="center" vertical="center" wrapText="1" shrinkToFit="1"/>
    </xf>
    <xf numFmtId="0" fontId="17" fillId="0" borderId="1" xfId="0" applyFont="1" applyFill="1" applyBorder="1" applyAlignment="1" applyProtection="1">
      <alignment horizontal="center" vertical="center" shrinkToFit="1"/>
    </xf>
    <xf numFmtId="0" fontId="13" fillId="0" borderId="1" xfId="0" applyFont="1" applyBorder="1" applyAlignment="1">
      <alignment horizontal="center" vertical="center"/>
    </xf>
    <xf numFmtId="0" fontId="2" fillId="0" borderId="1" xfId="0" applyFont="1" applyBorder="1" applyAlignment="1">
      <alignment horizontal="center" vertical="center"/>
    </xf>
    <xf numFmtId="176" fontId="1" fillId="3" borderId="1" xfId="0" applyNumberFormat="1" applyFont="1" applyFill="1" applyBorder="1" applyAlignment="1">
      <alignment horizontal="center" vertical="center"/>
    </xf>
    <xf numFmtId="0" fontId="11" fillId="0" borderId="1" xfId="52" applyFont="1" applyBorder="1" applyAlignment="1">
      <alignment horizontal="center" vertical="center" wrapText="1"/>
    </xf>
    <xf numFmtId="0" fontId="14" fillId="2" borderId="1" xfId="0"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shrinkToFi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3" xfId="50"/>
    <cellStyle name="Normal_WALMART CANADA FINAL FORMS" xfId="51"/>
    <cellStyle name="常规 2" xfId="52"/>
    <cellStyle name="常规 2 2" xfId="53"/>
    <cellStyle name="常规 3" xfId="54"/>
    <cellStyle name="常规 4" xfId="55"/>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B0F0"/>
    </indexedColors>
    <mruColors>
      <color rgb="00FFFF00"/>
      <color rgb="00FF000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view="pageBreakPreview" zoomScale="115" zoomScaleNormal="100" topLeftCell="A4" workbookViewId="0">
      <selection activeCell="D4" sqref="D4:K4"/>
    </sheetView>
  </sheetViews>
  <sheetFormatPr defaultColWidth="18" defaultRowHeight="26.25"/>
  <cols>
    <col min="1" max="1" width="18.9333333333333" style="4" customWidth="1"/>
    <col min="2" max="2" width="23.1583333333333" style="4" customWidth="1"/>
    <col min="3" max="3" width="20.0666666666667" style="4" customWidth="1"/>
    <col min="4" max="4" width="7.63333333333333" style="4" customWidth="1"/>
    <col min="5" max="5" width="10.65" style="5" customWidth="1"/>
    <col min="6" max="6" width="10.65" style="4" customWidth="1"/>
    <col min="7" max="7" width="10.5083333333333" style="6" customWidth="1"/>
    <col min="8" max="9" width="9.8" style="7" customWidth="1"/>
    <col min="10" max="12" width="8.88333333333333" style="7" customWidth="1"/>
    <col min="13" max="16384" width="18" style="4"/>
  </cols>
  <sheetData>
    <row r="1" spans="1:12">
      <c r="A1" s="8" t="s">
        <v>0</v>
      </c>
      <c r="B1" s="6"/>
      <c r="C1" s="6"/>
      <c r="D1" s="6"/>
      <c r="E1" s="6"/>
      <c r="F1" s="6"/>
      <c r="G1" s="8"/>
      <c r="H1" s="6"/>
      <c r="I1" s="6"/>
      <c r="J1" s="6"/>
      <c r="K1" s="6"/>
      <c r="L1" s="6"/>
    </row>
    <row r="2" spans="1:12">
      <c r="A2" s="8" t="s">
        <v>1</v>
      </c>
      <c r="B2" s="6"/>
      <c r="C2" s="6"/>
      <c r="D2" s="6"/>
      <c r="E2" s="6"/>
      <c r="F2" s="6"/>
      <c r="G2" s="8"/>
      <c r="H2" s="6"/>
      <c r="I2" s="6"/>
      <c r="J2" s="6"/>
      <c r="K2" s="6"/>
      <c r="L2" s="6"/>
    </row>
    <row r="3" ht="15" spans="1:12">
      <c r="A3" s="9" t="s">
        <v>2</v>
      </c>
      <c r="B3" s="9"/>
      <c r="C3" s="9"/>
      <c r="D3" s="10">
        <v>46046</v>
      </c>
      <c r="E3" s="10"/>
      <c r="F3" s="10"/>
      <c r="G3" s="10"/>
      <c r="H3" s="10"/>
      <c r="I3" s="10"/>
      <c r="J3" s="10"/>
      <c r="K3" s="10"/>
      <c r="L3" s="10"/>
    </row>
    <row r="4" ht="20" customHeight="1" spans="1:12">
      <c r="A4" s="11" t="s">
        <v>3</v>
      </c>
      <c r="B4" s="12"/>
      <c r="C4" s="12"/>
      <c r="D4" s="13" t="s">
        <v>4</v>
      </c>
      <c r="E4" s="13"/>
      <c r="F4" s="13"/>
      <c r="G4" s="13"/>
      <c r="H4" s="13"/>
      <c r="I4" s="13"/>
      <c r="J4" s="13"/>
      <c r="K4" s="13"/>
      <c r="L4" s="13"/>
    </row>
    <row r="5" s="1" customFormat="1" ht="34.5" customHeight="1" spans="1:12">
      <c r="A5" s="12"/>
      <c r="B5" s="12"/>
      <c r="C5" s="12"/>
      <c r="D5" s="14" t="s">
        <v>5</v>
      </c>
      <c r="E5" s="13"/>
      <c r="F5" s="13"/>
      <c r="G5" s="13"/>
      <c r="H5" s="13"/>
      <c r="I5" s="13"/>
      <c r="J5" s="13"/>
      <c r="K5" s="13"/>
      <c r="L5" s="13"/>
    </row>
    <row r="6" s="2" customFormat="1" ht="15" spans="1:12">
      <c r="A6" s="1"/>
      <c r="B6" s="1"/>
      <c r="C6" s="1"/>
      <c r="D6" s="15"/>
      <c r="E6" s="16"/>
      <c r="F6" s="15"/>
      <c r="G6" s="15"/>
      <c r="H6" s="15"/>
      <c r="I6" s="15"/>
      <c r="J6" s="15"/>
      <c r="K6" s="15"/>
      <c r="L6" s="15"/>
    </row>
    <row r="7" s="3" customFormat="1" ht="25.5" spans="1:12">
      <c r="A7" s="17" t="s">
        <v>6</v>
      </c>
      <c r="B7" s="18" t="s">
        <v>7</v>
      </c>
      <c r="C7" s="19" t="s">
        <v>8</v>
      </c>
      <c r="D7" s="20" t="s">
        <v>9</v>
      </c>
      <c r="E7" s="20" t="s">
        <v>10</v>
      </c>
      <c r="F7" s="20" t="s">
        <v>11</v>
      </c>
      <c r="G7" s="19" t="s">
        <v>12</v>
      </c>
      <c r="H7" s="21" t="s">
        <v>13</v>
      </c>
      <c r="I7" s="21" t="s">
        <v>14</v>
      </c>
      <c r="J7" s="18" t="s">
        <v>15</v>
      </c>
      <c r="K7" s="21" t="s">
        <v>16</v>
      </c>
      <c r="L7" s="21"/>
    </row>
    <row r="8" s="3" customFormat="1" ht="24.95" customHeight="1" spans="1:12">
      <c r="A8" s="22" t="s">
        <v>17</v>
      </c>
      <c r="B8" s="23" t="s">
        <v>18</v>
      </c>
      <c r="C8" s="24" t="s">
        <v>19</v>
      </c>
      <c r="D8" s="25" t="s">
        <v>20</v>
      </c>
      <c r="E8" s="26" t="s">
        <v>21</v>
      </c>
      <c r="F8" s="26" t="s">
        <v>22</v>
      </c>
      <c r="G8" s="27" t="s">
        <v>23</v>
      </c>
      <c r="H8" s="28" t="s">
        <v>24</v>
      </c>
      <c r="I8" s="28" t="s">
        <v>25</v>
      </c>
      <c r="J8" s="39" t="s">
        <v>26</v>
      </c>
      <c r="K8" s="28" t="s">
        <v>27</v>
      </c>
      <c r="L8" s="28" t="s">
        <v>28</v>
      </c>
    </row>
    <row r="9" s="4" customFormat="1" ht="60" customHeight="1" spans="1:12">
      <c r="A9" s="29" t="s">
        <v>29</v>
      </c>
      <c r="B9" s="29" t="s">
        <v>30</v>
      </c>
      <c r="C9" s="30" t="s">
        <v>31</v>
      </c>
      <c r="D9" s="31">
        <v>28500</v>
      </c>
      <c r="E9" s="32">
        <f>+D9*0.05</f>
        <v>1425</v>
      </c>
      <c r="F9" s="32">
        <f>+D9+E9</f>
        <v>29925</v>
      </c>
      <c r="G9" s="33">
        <v>1</v>
      </c>
      <c r="H9" s="33">
        <f>I9-0.82</f>
        <v>13.54</v>
      </c>
      <c r="I9" s="40">
        <v>14.36</v>
      </c>
      <c r="J9" s="40" t="s">
        <v>32</v>
      </c>
      <c r="K9" s="33">
        <v>0.048</v>
      </c>
      <c r="L9" s="33">
        <f t="shared" ref="L9:L15" si="0">I9*G9</f>
        <v>14.36</v>
      </c>
    </row>
    <row r="10" s="4" customFormat="1" ht="60" customHeight="1" spans="1:12">
      <c r="A10" s="29" t="s">
        <v>33</v>
      </c>
      <c r="B10" s="29" t="s">
        <v>34</v>
      </c>
      <c r="C10" s="30" t="s">
        <v>35</v>
      </c>
      <c r="D10" s="31">
        <v>14000</v>
      </c>
      <c r="E10" s="32">
        <f>D10*0.05</f>
        <v>700</v>
      </c>
      <c r="F10" s="32">
        <f>D10+E10</f>
        <v>14700</v>
      </c>
      <c r="G10" s="33">
        <v>1</v>
      </c>
      <c r="H10" s="33">
        <f>I10-0.58</f>
        <v>6.68</v>
      </c>
      <c r="I10" s="40">
        <v>7.26</v>
      </c>
      <c r="J10" s="40" t="s">
        <v>36</v>
      </c>
      <c r="K10" s="33">
        <v>0.033</v>
      </c>
      <c r="L10" s="33">
        <f t="shared" si="0"/>
        <v>7.26</v>
      </c>
    </row>
    <row r="11" s="4" customFormat="1" ht="60" customHeight="1" spans="1:12">
      <c r="A11" s="29" t="s">
        <v>37</v>
      </c>
      <c r="B11" s="29" t="s">
        <v>38</v>
      </c>
      <c r="C11" s="30" t="s">
        <v>39</v>
      </c>
      <c r="D11" s="31">
        <v>21000</v>
      </c>
      <c r="E11" s="32">
        <f>D11*0.05</f>
        <v>1050</v>
      </c>
      <c r="F11" s="32">
        <f>D11+E11</f>
        <v>22050</v>
      </c>
      <c r="G11" s="33">
        <v>1</v>
      </c>
      <c r="H11" s="33">
        <f>I11-0.58</f>
        <v>9.89</v>
      </c>
      <c r="I11" s="40">
        <v>10.47</v>
      </c>
      <c r="J11" s="40" t="s">
        <v>36</v>
      </c>
      <c r="K11" s="33">
        <v>0.033</v>
      </c>
      <c r="L11" s="33">
        <f t="shared" si="0"/>
        <v>10.47</v>
      </c>
    </row>
    <row r="12" s="4" customFormat="1" ht="60" customHeight="1" spans="1:12">
      <c r="A12" s="29" t="s">
        <v>40</v>
      </c>
      <c r="B12" s="29" t="s">
        <v>41</v>
      </c>
      <c r="C12" s="30" t="s">
        <v>42</v>
      </c>
      <c r="D12" s="31">
        <v>29000</v>
      </c>
      <c r="E12" s="32">
        <f>D12*0.05</f>
        <v>1450</v>
      </c>
      <c r="F12" s="32">
        <f>D12+E12</f>
        <v>30450</v>
      </c>
      <c r="G12" s="33">
        <v>1</v>
      </c>
      <c r="H12" s="33">
        <f>I12-0.82</f>
        <v>13.73</v>
      </c>
      <c r="I12" s="40">
        <v>14.55</v>
      </c>
      <c r="J12" s="40" t="s">
        <v>32</v>
      </c>
      <c r="K12" s="33">
        <v>0.048</v>
      </c>
      <c r="L12" s="33">
        <f t="shared" si="0"/>
        <v>14.55</v>
      </c>
    </row>
    <row r="13" s="4" customFormat="1" ht="60" customHeight="1" spans="1:12">
      <c r="A13" s="29" t="s">
        <v>43</v>
      </c>
      <c r="B13" s="29" t="s">
        <v>30</v>
      </c>
      <c r="C13" s="30" t="s">
        <v>44</v>
      </c>
      <c r="D13" s="31">
        <v>28500</v>
      </c>
      <c r="E13" s="32">
        <f>D13*0.05</f>
        <v>1425</v>
      </c>
      <c r="F13" s="32">
        <f>D13+E13</f>
        <v>29925</v>
      </c>
      <c r="G13" s="33">
        <v>1</v>
      </c>
      <c r="H13" s="33">
        <f>I13-0.82</f>
        <v>13.48</v>
      </c>
      <c r="I13" s="40">
        <v>14.3</v>
      </c>
      <c r="J13" s="40" t="s">
        <v>32</v>
      </c>
      <c r="K13" s="33">
        <v>0.048</v>
      </c>
      <c r="L13" s="33">
        <f t="shared" si="0"/>
        <v>14.3</v>
      </c>
    </row>
    <row r="14" s="4" customFormat="1" ht="60" customHeight="1" spans="1:12">
      <c r="A14" s="29" t="s">
        <v>45</v>
      </c>
      <c r="B14" s="29" t="s">
        <v>30</v>
      </c>
      <c r="C14" s="30" t="s">
        <v>46</v>
      </c>
      <c r="D14" s="31">
        <v>28500</v>
      </c>
      <c r="E14" s="32">
        <f>D14*0.05</f>
        <v>1425</v>
      </c>
      <c r="F14" s="32">
        <f>D14+E14</f>
        <v>29925</v>
      </c>
      <c r="G14" s="33">
        <v>1</v>
      </c>
      <c r="H14" s="33">
        <f>I14-0.82</f>
        <v>13.65</v>
      </c>
      <c r="I14" s="40">
        <v>14.47</v>
      </c>
      <c r="J14" s="40" t="s">
        <v>32</v>
      </c>
      <c r="K14" s="33">
        <v>0.048</v>
      </c>
      <c r="L14" s="33">
        <f t="shared" si="0"/>
        <v>14.47</v>
      </c>
    </row>
    <row r="15" s="4" customFormat="1" ht="60" customHeight="1" spans="1:12">
      <c r="A15" s="30"/>
      <c r="B15" s="30"/>
      <c r="C15" s="34"/>
      <c r="D15" s="35"/>
      <c r="E15" s="32"/>
      <c r="F15" s="32"/>
      <c r="G15" s="33"/>
      <c r="H15" s="33"/>
      <c r="I15" s="41"/>
      <c r="J15" s="41"/>
      <c r="K15" s="41"/>
      <c r="L15" s="41"/>
    </row>
    <row r="16" ht="47" customHeight="1" spans="1:12">
      <c r="A16" s="36" t="s">
        <v>47</v>
      </c>
      <c r="B16" s="37"/>
      <c r="C16" s="37"/>
      <c r="D16" s="38">
        <f>SUM(D9:D15)</f>
        <v>149500</v>
      </c>
      <c r="E16" s="38">
        <f>SUM(E9:E15)</f>
        <v>7475</v>
      </c>
      <c r="F16" s="38">
        <f>SUM(F9:F15)</f>
        <v>156975</v>
      </c>
      <c r="G16" s="38">
        <f>SUM(G9:G15)</f>
        <v>6</v>
      </c>
      <c r="H16" s="38"/>
      <c r="I16" s="38"/>
      <c r="J16" s="38"/>
      <c r="K16" s="38"/>
      <c r="L16" s="38">
        <f>SUM(L9:L14)</f>
        <v>75.41</v>
      </c>
    </row>
  </sheetData>
  <autoFilter ref="A7:K18">
    <extLst/>
  </autoFilter>
  <mergeCells count="7">
    <mergeCell ref="A1:K1"/>
    <mergeCell ref="A2:K2"/>
    <mergeCell ref="A3:C3"/>
    <mergeCell ref="D3:K3"/>
    <mergeCell ref="D4:K4"/>
    <mergeCell ref="D5:K5"/>
    <mergeCell ref="A4:C5"/>
  </mergeCells>
  <pageMargins left="0.747916666666667" right="0" top="0" bottom="0" header="0.298611111111111" footer="0.298611111111111"/>
  <pageSetup paperSize="9" scale="7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Administrator</cp:lastModifiedBy>
  <dcterms:created xsi:type="dcterms:W3CDTF">2017-02-25T05:34:00Z</dcterms:created>
  <cp:lastPrinted>2021-08-06T10:28:00Z</cp:lastPrinted>
  <dcterms:modified xsi:type="dcterms:W3CDTF">2026-01-25T03:14:22Z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112AC1C0207D41FBB70668724D6347A5_13</vt:lpwstr>
  </property>
  <property fmtid="{D5CDD505-2E9C-101B-9397-08002B2CF9AE}" pid="4" name="KSOReadingLayout">
    <vt:bool>true</vt:bool>
  </property>
</Properties>
</file>