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<sst xmlns="http://schemas.openxmlformats.org/spreadsheetml/2006/main" count="55" uniqueCount="50">
  <si>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</si>
  <si>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</si>
  <si>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</si>
  <si>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</si>
  <si>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中通快运：800180530891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</si>
  <si>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</si>
  <si>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</si>
  <si>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</si>
  <si>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</si>
  <si>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</si>
  <si>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</si>
  <si>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</si>
  <si>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</si>
  <si>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</si>
  <si>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</si>
  <si>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</si>
  <si>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</si>
  <si>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</si>
  <si>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</si>
  <si>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</si>
  <si>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</si>
  <si>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</si>
  <si>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</si>
  <si>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</si>
  <si>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</si>
  <si>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</si>
  <si>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</si>
  <si>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</si>
  <si>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</si>
  <si>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RC26WL023</t>
  </si>
  <si>
    <t>MRZCALL062-米黄色吊粒-21CM，303</t>
  </si>
  <si>
    <t>5755-335南美单 款</t>
  </si>
  <si>
    <t>21*37*30</t>
  </si>
  <si>
    <t>RCGH26002</t>
  </si>
  <si>
    <t>MRZCALL064-米黄色-8CM，22006</t>
  </si>
  <si>
    <t>4749/721 款</t>
  </si>
  <si>
    <t>RCGH26004</t>
  </si>
  <si>
    <t>MRZCALL064-米黄色-8CM，1030</t>
  </si>
  <si>
    <t>4749/721 南美单 款</t>
  </si>
  <si>
    <t>RXBSK087</t>
  </si>
  <si>
    <t>MRBCGEN005-黑色吊绳-20CM，4000，黑色棉蜡绳 1.5*200mm，BERSHKA订单，黄色</t>
  </si>
  <si>
    <t>4239/486 款</t>
  </si>
  <si>
    <t>RXBSK086</t>
  </si>
  <si>
    <t>MRBCGEN005-黑色吊绳-20CM，8000，黑色棉蜡绳 1.5*200mm，BERSHKA订单，黄色</t>
  </si>
  <si>
    <t>4185/486 款</t>
  </si>
  <si>
    <t>HRPB0016</t>
  </si>
  <si>
    <t>MRPCBAS001-1.2厘漂白吊绳-33CM（LS179），44000，分3万+14000</t>
  </si>
  <si>
    <t>SS26 005 3540/538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</si>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</sst>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="115" zoomScaleNormal="100" workbookViewId="0">
      <selection activeCell="L9" sqref="L9:L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46051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6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303</v>
      </c>
      <c r="E9" s="32">
        <f>+D9*0.05</f>
        <v>15.15</v>
      </c>
      <c r="F9" s="32">
        <f>+D9+E9</f>
        <v>318.15</v>
      </c>
      <c r="G9" s="33">
        <v>1</v>
      </c>
      <c r="H9" s="33">
        <f>I9-0.4</f>
        <v>2.72</v>
      </c>
      <c r="I9" s="33">
        <v>3.12</v>
      </c>
      <c r="J9" s="33" t="s">
        <v>32</v>
      </c>
      <c r="K9" s="33">
        <v>0.023</v>
      </c>
      <c r="L9" s="33">
        <f t="shared" ref="L9:L15" si="0">I9*G9</f>
        <v>3.12</v>
      </c>
    </row>
    <row r="10" s="4" customFormat="1" ht="60" customHeight="1" spans="1:12">
      <c r="A10" s="34" t="s">
        <v>33</v>
      </c>
      <c r="B10" s="34" t="s">
        <v>34</v>
      </c>
      <c r="C10" s="30" t="s">
        <v>35</v>
      </c>
      <c r="D10" s="35">
        <v>22006</v>
      </c>
      <c r="E10" s="32">
        <f t="shared" ref="E10:E15" si="1">D10*0.05</f>
        <v>1100.3</v>
      </c>
      <c r="F10" s="32">
        <f t="shared" ref="F10:F15" si="2">D10+E10</f>
        <v>23106.3</v>
      </c>
      <c r="G10" s="36"/>
      <c r="H10" s="36"/>
      <c r="I10" s="36"/>
      <c r="J10" s="36"/>
      <c r="K10" s="36"/>
      <c r="L10" s="36">
        <f t="shared" si="0"/>
        <v>0</v>
      </c>
    </row>
    <row r="11" s="4" customFormat="1" ht="60" customHeight="1" spans="1:12">
      <c r="A11" s="34" t="s">
        <v>36</v>
      </c>
      <c r="B11" s="34" t="s">
        <v>37</v>
      </c>
      <c r="C11" s="30" t="s">
        <v>38</v>
      </c>
      <c r="D11" s="35">
        <v>1030</v>
      </c>
      <c r="E11" s="32">
        <f t="shared" si="1"/>
        <v>51.5</v>
      </c>
      <c r="F11" s="32">
        <f t="shared" si="2"/>
        <v>1081.5</v>
      </c>
      <c r="G11" s="37"/>
      <c r="H11" s="37"/>
      <c r="I11" s="37"/>
      <c r="J11" s="37"/>
      <c r="K11" s="37"/>
      <c r="L11" s="37">
        <f t="shared" si="0"/>
        <v>0</v>
      </c>
    </row>
    <row r="12" s="4" customFormat="1" ht="60" customHeight="1" spans="1:12">
      <c r="A12" s="34" t="s">
        <v>39</v>
      </c>
      <c r="B12" s="34" t="s">
        <v>40</v>
      </c>
      <c r="C12" s="30" t="s">
        <v>41</v>
      </c>
      <c r="D12" s="35">
        <v>4000</v>
      </c>
      <c r="E12" s="32">
        <f t="shared" si="1"/>
        <v>200</v>
      </c>
      <c r="F12" s="32">
        <f t="shared" si="2"/>
        <v>4200</v>
      </c>
      <c r="G12" s="38">
        <v>1</v>
      </c>
      <c r="H12" s="38">
        <f>I12-0.4</f>
        <v>3.71</v>
      </c>
      <c r="I12" s="38">
        <v>4.11</v>
      </c>
      <c r="J12" s="38" t="s">
        <v>32</v>
      </c>
      <c r="K12" s="38">
        <v>0.023</v>
      </c>
      <c r="L12" s="38">
        <f t="shared" si="0"/>
        <v>4.11</v>
      </c>
    </row>
    <row r="13" s="4" customFormat="1" ht="60" customHeight="1" spans="1:12">
      <c r="A13" s="34" t="s">
        <v>42</v>
      </c>
      <c r="B13" s="34" t="s">
        <v>43</v>
      </c>
      <c r="C13" s="30" t="s">
        <v>44</v>
      </c>
      <c r="D13" s="35">
        <v>8000</v>
      </c>
      <c r="E13" s="32">
        <f t="shared" si="1"/>
        <v>400</v>
      </c>
      <c r="F13" s="32">
        <f t="shared" si="2"/>
        <v>8400</v>
      </c>
      <c r="G13" s="39"/>
      <c r="H13" s="39"/>
      <c r="I13" s="39"/>
      <c r="J13" s="39"/>
      <c r="K13" s="39"/>
      <c r="L13" s="39">
        <f t="shared" si="0"/>
        <v>0</v>
      </c>
    </row>
    <row r="14" s="4" customFormat="1" ht="60" customHeight="1" spans="1:12">
      <c r="A14" s="34" t="s">
        <v>45</v>
      </c>
      <c r="B14" s="34" t="s">
        <v>46</v>
      </c>
      <c r="C14" s="30" t="s">
        <v>47</v>
      </c>
      <c r="D14" s="35">
        <v>30000</v>
      </c>
      <c r="E14" s="32">
        <f t="shared" si="1"/>
        <v>1500</v>
      </c>
      <c r="F14" s="32">
        <f t="shared" si="2"/>
        <v>31500</v>
      </c>
      <c r="G14" s="40">
        <v>1</v>
      </c>
      <c r="H14" s="40">
        <f>I14-0.82</f>
        <v>12.31</v>
      </c>
      <c r="I14" s="37">
        <v>13.13</v>
      </c>
      <c r="J14" s="37" t="s">
        <v>48</v>
      </c>
      <c r="K14" s="40">
        <v>0.048</v>
      </c>
      <c r="L14" s="40">
        <f t="shared" si="0"/>
        <v>13.13</v>
      </c>
    </row>
    <row r="15" s="4" customFormat="1" ht="60" customHeight="1" spans="1:12">
      <c r="A15" s="34" t="s">
        <v>45</v>
      </c>
      <c r="B15" s="34" t="s">
        <v>46</v>
      </c>
      <c r="C15" s="30" t="s">
        <v>47</v>
      </c>
      <c r="D15" s="41">
        <v>14000</v>
      </c>
      <c r="E15" s="32">
        <f t="shared" si="1"/>
        <v>700</v>
      </c>
      <c r="F15" s="32">
        <f t="shared" si="2"/>
        <v>14700</v>
      </c>
      <c r="G15" s="40">
        <v>1</v>
      </c>
      <c r="H15" s="40">
        <f>I15-0.4</f>
        <v>5.7</v>
      </c>
      <c r="I15" s="47">
        <v>6.1</v>
      </c>
      <c r="J15" s="47" t="s">
        <v>32</v>
      </c>
      <c r="K15" s="40">
        <v>0.023</v>
      </c>
      <c r="L15" s="40">
        <f t="shared" si="0"/>
        <v>6.1</v>
      </c>
    </row>
    <row r="16" s="4" customFormat="1" ht="60" customHeight="1" spans="1:12">
      <c r="A16" s="30"/>
      <c r="B16" s="30"/>
      <c r="C16" s="42"/>
      <c r="D16" s="41"/>
      <c r="E16" s="32"/>
      <c r="F16" s="32"/>
      <c r="G16" s="40"/>
      <c r="H16" s="40"/>
      <c r="I16" s="47"/>
      <c r="J16" s="47"/>
      <c r="K16" s="47"/>
      <c r="L16" s="47"/>
    </row>
    <row r="17" ht="47" customHeight="1" spans="1:12">
      <c r="A17" s="43" t="s">
        <v>49</v>
      </c>
      <c r="B17" s="44"/>
      <c r="C17" s="44"/>
      <c r="D17" s="45">
        <f>SUM(D9:D16)</f>
        <v>79339</v>
      </c>
      <c r="E17" s="45">
        <f>SUM(E9:E16)</f>
        <v>3966.95</v>
      </c>
      <c r="F17" s="45">
        <f>SUM(F9:F16)</f>
        <v>83305.95</v>
      </c>
      <c r="G17" s="45">
        <f>SUM(G9:G16)</f>
        <v>4</v>
      </c>
      <c r="H17" s="45"/>
      <c r="I17" s="45"/>
      <c r="J17" s="45"/>
      <c r="K17" s="45"/>
      <c r="L17" s="45">
        <f>SUM(L9:L15)</f>
        <v>26.46</v>
      </c>
    </row>
  </sheetData>
  <autoFilter ref="A7:K19">
    <extLst/>
  </autoFilter>
  <mergeCells count="19">
    <mergeCell ref="A1:K1"/>
    <mergeCell ref="A2:K2"/>
    <mergeCell ref="A3:C3"/>
    <mergeCell ref="D3:K3"/>
    <mergeCell ref="D4:K4"/>
    <mergeCell ref="D5:K5"/>
    <mergeCell ref="G9:G11"/>
    <mergeCell ref="G12:G13"/>
    <mergeCell ref="H9:H11"/>
    <mergeCell ref="H12:H13"/>
    <mergeCell ref="I9:I11"/>
    <mergeCell ref="I12:I13"/>
    <mergeCell ref="J9:J11"/>
    <mergeCell ref="J12:J13"/>
    <mergeCell ref="K9:K11"/>
    <mergeCell ref="K12:K13"/>
    <mergeCell ref="L9:L11"/>
    <mergeCell ref="L12:L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2026-01-29T09:54:10Z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