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<sst xmlns="http://schemas.openxmlformats.org/spreadsheetml/2006/main" count="39" uniqueCount="39">
  <si>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</si>
  <si>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</si>
  <si>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</si>
  <si>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</si>
  <si>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跨越：KY4000940310387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</si>
  <si>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</si>
  <si>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</si>
  <si>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</si>
  <si>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</si>
  <si>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</si>
  <si>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</si>
  <si>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</si>
  <si>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</si>
  <si>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</si>
  <si>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</si>
  <si>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</si>
  <si>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</si>
  <si>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</si>
  <si>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</si>
  <si>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</si>
  <si>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</si>
  <si>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</si>
  <si>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</si>
  <si>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</si>
  <si>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</si>
  <si>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</si>
  <si>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</si>
  <si>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</si>
  <si>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</si>
  <si>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 xml:space="preserve">BSKLOCKPIN25058 </t>
  </si>
  <si>
    <t>MRBCGEN007-漂白吊绳-23CM，30万，百思兰德，分3万+10
1-2出6万，欠24万</t>
  </si>
  <si>
    <t>21*37*30</t>
  </si>
  <si>
    <t>BSKLOCKPIN25059</t>
  </si>
  <si>
    <t>MRBCGEN004-黑色棉绳-1.5X32CM，30万，黄色标签，分3万*10
1-2出15万，欠15万</t>
  </si>
  <si>
    <t>40*40*30</t>
  </si>
  <si>
    <t>BSKLOCKPIN25060</t>
  </si>
  <si>
    <t>MRBCGEN005-黑色吊绳-20CM，12万，黑色棉蜡绳 1.5*200mm，BERSHKA订单，百思兰德，黄色，分3万*4，
1-2出3万，欠9万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</si>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</sst>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K12" sqref="K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46024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/>
      <c r="D9" s="32">
        <f>30000*2</f>
        <v>60000</v>
      </c>
      <c r="E9" s="33">
        <f>+D9*0.05</f>
        <v>3000</v>
      </c>
      <c r="F9" s="33">
        <f>+D9+E9</f>
        <v>63000</v>
      </c>
      <c r="G9" s="34">
        <v>2</v>
      </c>
      <c r="H9" s="34">
        <f>I9-0.4</f>
        <v>5.14</v>
      </c>
      <c r="I9" s="40">
        <v>5.54</v>
      </c>
      <c r="J9" s="40" t="s">
        <v>31</v>
      </c>
      <c r="K9" s="34">
        <v>0.023</v>
      </c>
      <c r="L9" s="34">
        <f>I9*G9</f>
        <v>11.08</v>
      </c>
    </row>
    <row r="10" s="4" customFormat="1" ht="60" customHeight="1" spans="1:12">
      <c r="A10" s="29" t="s">
        <v>32</v>
      </c>
      <c r="B10" s="30" t="s">
        <v>33</v>
      </c>
      <c r="C10" s="31"/>
      <c r="D10" s="32">
        <f>30000*5</f>
        <v>150000</v>
      </c>
      <c r="E10" s="33">
        <f>D10*0.05</f>
        <v>7500</v>
      </c>
      <c r="F10" s="33">
        <f>D10+E10</f>
        <v>157500</v>
      </c>
      <c r="G10" s="34">
        <v>5</v>
      </c>
      <c r="H10" s="34">
        <f>I10-0.82</f>
        <v>14.48</v>
      </c>
      <c r="I10" s="40">
        <v>15.3</v>
      </c>
      <c r="J10" s="40" t="s">
        <v>34</v>
      </c>
      <c r="K10" s="34">
        <v>0.048</v>
      </c>
      <c r="L10" s="34">
        <f>I10*G10</f>
        <v>76.5</v>
      </c>
    </row>
    <row r="11" s="4" customFormat="1" ht="69" customHeight="1" spans="1:12">
      <c r="A11" s="29" t="s">
        <v>35</v>
      </c>
      <c r="B11" s="30" t="s">
        <v>36</v>
      </c>
      <c r="C11" s="31"/>
      <c r="D11" s="32">
        <v>30000</v>
      </c>
      <c r="E11" s="33">
        <f>D11*0.05</f>
        <v>1500</v>
      </c>
      <c r="F11" s="33">
        <f>D11+E11</f>
        <v>31500</v>
      </c>
      <c r="G11" s="34">
        <v>1</v>
      </c>
      <c r="H11" s="34">
        <f>I11-0.58</f>
        <v>9.26</v>
      </c>
      <c r="I11" s="40">
        <v>9.84</v>
      </c>
      <c r="J11" s="40" t="s">
        <v>37</v>
      </c>
      <c r="K11" s="34">
        <v>0.033</v>
      </c>
      <c r="L11" s="34">
        <f>I11*G11</f>
        <v>9.84</v>
      </c>
    </row>
    <row r="12" s="4" customFormat="1" ht="60" customHeight="1" spans="1:12">
      <c r="A12" s="31"/>
      <c r="B12" s="31"/>
      <c r="C12" s="35"/>
      <c r="D12" s="32"/>
      <c r="E12" s="33"/>
      <c r="F12" s="33"/>
      <c r="G12" s="34"/>
      <c r="H12" s="34"/>
      <c r="I12" s="41"/>
      <c r="J12" s="41"/>
      <c r="K12" s="41"/>
      <c r="L12" s="41"/>
    </row>
    <row r="13" ht="47" customHeight="1" spans="1:12">
      <c r="A13" s="36" t="s">
        <v>38</v>
      </c>
      <c r="B13" s="37"/>
      <c r="C13" s="37"/>
      <c r="D13" s="38">
        <f>SUM(D9:D12)</f>
        <v>240000</v>
      </c>
      <c r="E13" s="38">
        <f>SUM(E9:E12)</f>
        <v>12000</v>
      </c>
      <c r="F13" s="38">
        <f>SUM(F9:F12)</f>
        <v>252000</v>
      </c>
      <c r="G13" s="38">
        <f>SUM(G9:G12)</f>
        <v>8</v>
      </c>
      <c r="H13" s="38"/>
      <c r="I13" s="38"/>
      <c r="J13" s="38"/>
      <c r="K13" s="38"/>
      <c r="L13" s="38">
        <f>SUM(L9:L11)</f>
        <v>97.42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2026-01-02T10:05:51Z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