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<sst xmlns="http://schemas.openxmlformats.org/spreadsheetml/2006/main" count="55" uniqueCount="52">
  <si>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</si>
  <si>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</si>
  <si>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</si>
  <si>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SF1564455967730  泰州市昌润纺织服装科技发展有限公司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</si>
  <si>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</si>
  <si>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</si>
  <si>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</si>
  <si>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</si>
  <si>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</si>
  <si>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</si>
  <si>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</si>
  <si>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</si>
  <si>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</si>
  <si>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</si>
  <si>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</si>
  <si>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</si>
  <si>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</si>
  <si>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</si>
  <si>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</si>
  <si>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</si>
  <si>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</si>
  <si>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</si>
  <si>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</si>
  <si>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</si>
  <si>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</si>
  <si>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</si>
  <si>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</si>
  <si>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</si>
  <si>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</si>
  <si>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</si>
  <si>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</si>
  <si>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</t>
  </si>
  <si>
    <t>JJW-PL001-BK
黑底尺码标</t>
  </si>
  <si>
    <t>总计</t>
  </si>
  <si>
    <t>Factory name (工厂名称)</t>
  </si>
  <si>
    <t>（在此贴实样图片）</t>
  </si>
  <si>
    <t>PO. Number(订单号)</t>
  </si>
  <si>
    <t>P26021470</t>
  </si>
  <si>
    <t>JUSTJEANS</t>
  </si>
  <si>
    <t>Style Code.(款号)</t>
  </si>
  <si>
    <t>170648 151929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</si>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</sst>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F13" sqref="F13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170648</v>
      </c>
      <c r="C9" s="46" t="s">
        <v>29</v>
      </c>
      <c r="D9" s="45"/>
      <c r="E9" s="47"/>
      <c r="F9" s="48">
        <v>1183</v>
      </c>
      <c r="G9" s="49">
        <f t="shared" ref="G9:G22" si="0">F9*0.02</f>
        <v>23.66</v>
      </c>
      <c r="H9" s="49">
        <f t="shared" ref="H9:H22" si="1">F9+G9</f>
        <v>1206.66</v>
      </c>
      <c r="I9" s="50" t="s">
        <v>30</v>
      </c>
      <c r="J9" s="51">
        <v>0.8</v>
      </c>
      <c r="K9" s="51">
        <v>1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108</v>
      </c>
      <c r="G10" s="49">
        <f t="shared" si="0"/>
        <v>2.16</v>
      </c>
      <c r="H10" s="49">
        <f t="shared" si="1"/>
        <v>110.16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229</v>
      </c>
      <c r="G11" s="49">
        <f t="shared" si="0"/>
        <v>4.58</v>
      </c>
      <c r="H11" s="49">
        <f t="shared" si="1"/>
        <v>233.58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215</v>
      </c>
      <c r="G12" s="49">
        <f t="shared" si="0"/>
        <v>4.3</v>
      </c>
      <c r="H12" s="49">
        <f t="shared" si="1"/>
        <v>219.3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223</v>
      </c>
      <c r="G13" s="49">
        <f t="shared" si="0"/>
        <v>4.46</v>
      </c>
      <c r="H13" s="49">
        <f t="shared" si="1"/>
        <v>227.46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218</v>
      </c>
      <c r="G14" s="49">
        <f t="shared" si="0"/>
        <v>4.36</v>
      </c>
      <c r="H14" s="49">
        <f t="shared" si="1"/>
        <v>222.36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190</v>
      </c>
      <c r="G15" s="49">
        <f t="shared" si="0"/>
        <v>3.8</v>
      </c>
      <c r="H15" s="49">
        <f t="shared" si="1"/>
        <v>193.8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151929</v>
      </c>
      <c r="C16" s="46" t="s">
        <v>29</v>
      </c>
      <c r="D16" s="45"/>
      <c r="E16" s="47"/>
      <c r="F16" s="48">
        <v>115</v>
      </c>
      <c r="G16" s="49">
        <f t="shared" si="0"/>
        <v>2.3</v>
      </c>
      <c r="H16" s="49">
        <f t="shared" si="1"/>
        <v>117.3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45"/>
      <c r="E17" s="47">
        <v>18</v>
      </c>
      <c r="F17" s="48">
        <v>40</v>
      </c>
      <c r="G17" s="49">
        <f t="shared" si="0"/>
        <v>0.8</v>
      </c>
      <c r="H17" s="49">
        <f t="shared" si="1"/>
        <v>40.8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45"/>
      <c r="E18" s="47">
        <v>20</v>
      </c>
      <c r="F18" s="48">
        <v>30</v>
      </c>
      <c r="G18" s="49">
        <f t="shared" si="0"/>
        <v>0.6</v>
      </c>
      <c r="H18" s="49">
        <f t="shared" si="1"/>
        <v>30.6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45"/>
      <c r="E19" s="47">
        <v>22</v>
      </c>
      <c r="F19" s="48">
        <v>25</v>
      </c>
      <c r="G19" s="49">
        <f t="shared" si="0"/>
        <v>0.5</v>
      </c>
      <c r="H19" s="49">
        <f t="shared" si="1"/>
        <v>25.5</v>
      </c>
      <c r="I19" s="55"/>
      <c r="J19" s="56"/>
      <c r="K19" s="56"/>
      <c r="L19" s="55"/>
    </row>
    <row r="20" ht="24" customHeight="1" spans="1:12">
      <c r="A20" s="57"/>
      <c r="B20" s="53"/>
      <c r="C20" s="54"/>
      <c r="D20" s="45"/>
      <c r="E20" s="47">
        <v>24</v>
      </c>
      <c r="F20" s="48">
        <v>20</v>
      </c>
      <c r="G20" s="49">
        <f t="shared" si="0"/>
        <v>0.4</v>
      </c>
      <c r="H20" s="49">
        <f t="shared" si="1"/>
        <v>20.4</v>
      </c>
      <c r="I20" s="55"/>
      <c r="J20" s="56"/>
      <c r="K20" s="56"/>
      <c r="L20" s="55"/>
    </row>
    <row r="21" ht="24" customHeight="1" spans="1:12">
      <c r="A21" s="57"/>
      <c r="B21" s="53"/>
      <c r="C21" s="54"/>
      <c r="D21" s="45"/>
      <c r="E21" s="47"/>
      <c r="F21" s="48"/>
      <c r="G21" s="49"/>
      <c r="H21" s="49"/>
      <c r="I21" s="55"/>
      <c r="J21" s="56"/>
      <c r="K21" s="56"/>
      <c r="L21" s="55"/>
    </row>
    <row r="22" ht="24" customHeight="1" spans="1:12">
      <c r="A22" s="57"/>
      <c r="B22" s="53"/>
      <c r="C22" s="54"/>
      <c r="D22" s="45"/>
      <c r="E22" s="47"/>
      <c r="F22" s="48"/>
      <c r="G22" s="49"/>
      <c r="H22" s="49"/>
      <c r="I22" s="55"/>
      <c r="J22" s="56"/>
      <c r="K22" s="56"/>
      <c r="L22" s="55"/>
    </row>
    <row r="23" ht="24" customHeight="1" spans="1:12">
      <c r="A23" s="58"/>
      <c r="B23" s="59"/>
      <c r="C23" s="59"/>
      <c r="D23" s="60"/>
      <c r="E23" s="60"/>
      <c r="F23" s="61"/>
      <c r="G23" s="62"/>
      <c r="H23" s="62"/>
      <c r="I23" s="62"/>
      <c r="J23" s="62"/>
      <c r="K23" s="62"/>
      <c r="L23" s="47"/>
    </row>
    <row r="24" ht="15" spans="1:12">
      <c r="A24" s="47" t="s">
        <v>33</v>
      </c>
      <c r="B24" s="63"/>
      <c r="C24" s="63"/>
      <c r="D24" s="63"/>
      <c r="E24" s="62"/>
      <c r="F24" s="64">
        <f>SUM(F9:F23)</f>
        <v>2596</v>
      </c>
      <c r="G24" s="64">
        <f>SUM(G9:G23)</f>
        <v>51.92</v>
      </c>
      <c r="H24" s="64">
        <f>SUM(H9:H23)</f>
        <v>2647.92</v>
      </c>
      <c r="I24" s="64" t="str">
        <f>I9</f>
        <v>1-1</v>
      </c>
      <c r="J24" s="65">
        <f>SUM(J9:J23)</f>
        <v>0.8</v>
      </c>
      <c r="K24" s="65">
        <f>SUM(K9:K23)</f>
        <v>1</v>
      </c>
      <c r="L24" s="64" t="str">
        <f>L9</f>
        <v>袋</v>
      </c>
    </row>
  </sheetData>
  <mergeCells count="15">
    <mergeCell ref="B4:E4"/>
    <mergeCell ref="F4:L4"/>
    <mergeCell ref="B5:E5"/>
    <mergeCell ref="F5:L5"/>
    <mergeCell ref="A10:A15"/>
    <mergeCell ref="A17:A22"/>
    <mergeCell ref="B9:B15"/>
    <mergeCell ref="B16:B22"/>
    <mergeCell ref="C9:C15"/>
    <mergeCell ref="C16:C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JJW-WL004-EF-BK 黑底主标+JJW-PL001-BK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箱单!F24</f>
        <v>2596</v>
      </c>
      <c r="C7" s="14"/>
    </row>
    <row r="8" ht="41" customHeight="1" spans="1:3">
      <c r="A8" s="4" t="s">
        <v>46</v>
      </c>
      <c r="B8" s="11" t="str">
        <f>箱单!L9</f>
        <v>袋</v>
      </c>
      <c r="C8" s="15" t="s">
        <v>47</v>
      </c>
    </row>
    <row r="9" ht="41" customHeight="1" spans="1:3">
      <c r="A9" s="4" t="s">
        <v>48</v>
      </c>
      <c r="B9" s="16" t="str">
        <f>箱单!K9&amp;"KG"</f>
        <v>1KG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0.8KG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2026-02-06T09:34:19Z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F91A7F123F9B47A8AD0E40765351AFEC_13</vt:lpwstr>
  </property>
  <property fmtid="{D5CDD505-2E9C-101B-9397-08002B2CF9AE}" pid="4" name="CalculationRule">
    <vt:i4>0</vt:i4>
  </property>
</Properties>
</file>