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<sst xmlns="http://schemas.openxmlformats.org/spreadsheetml/2006/main" count="51" uniqueCount="50">
  <si>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</si>
  <si>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</si>
  <si>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</si>
  <si>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73597943114498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</si>
  <si>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</si>
  <si>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</si>
  <si>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</si>
  <si>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</si>
  <si>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</si>
  <si>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</si>
  <si>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</si>
  <si>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</si>
  <si>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</si>
  <si>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</si>
  <si>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</si>
  <si>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</si>
  <si>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</si>
  <si>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</si>
  <si>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</si>
  <si>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</si>
  <si>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</si>
  <si>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</si>
  <si>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</si>
  <si>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</si>
  <si>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</si>
  <si>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</si>
  <si>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</si>
  <si>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P26031245</t>
  </si>
  <si>
    <t xml:space="preserve">JJW-ST-003 </t>
  </si>
  <si>
    <t>S26030433</t>
  </si>
  <si>
    <t>150497 款，125，
198888 款，220，
198850 款，3005，
198945 款，4455</t>
  </si>
  <si>
    <t>20.5CM</t>
  </si>
  <si>
    <t>21*37*15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</si>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</sst>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6" borderId="22" applyNumberFormat="0" applyAlignment="0" applyProtection="0">
      <alignment vertical="center"/>
    </xf>
    <xf numFmtId="0" fontId="34" fillId="6" borderId="21" applyNumberFormat="0" applyAlignment="0" applyProtection="0">
      <alignment vertical="center"/>
    </xf>
    <xf numFmtId="0" fontId="35" fillId="7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 applyProtection="1">
      <alignment horizontal="center" vertical="center" wrapText="1" shrinkToFi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center" vertical="center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9" xfId="0" applyFont="1" applyFill="1" applyBorder="1" applyAlignment="1" applyProtection="1">
      <alignment horizontal="center" vertical="center" shrinkToFit="1"/>
    </xf>
    <xf numFmtId="0" fontId="23" fillId="2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K11" sqref="K11"/>
    </sheetView>
  </sheetViews>
  <sheetFormatPr defaultColWidth="9" defaultRowHeight="13.5"/>
  <cols>
    <col min="1" max="1" width="15.125" customWidth="1"/>
    <col min="2" max="2" width="22.375" customWidth="1"/>
    <col min="3" max="3" width="14.75" customWidth="1"/>
    <col min="4" max="4" width="28.12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46086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84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7805</v>
      </c>
      <c r="G9" s="50">
        <f>+F9*0.02</f>
        <v>156.1</v>
      </c>
      <c r="H9" s="50">
        <f>+F9+G9</f>
        <v>7961.1</v>
      </c>
      <c r="I9" s="66">
        <v>1</v>
      </c>
      <c r="J9" s="66">
        <f>K9-0.3</f>
        <v>2.34</v>
      </c>
      <c r="K9" s="67">
        <v>2.64</v>
      </c>
      <c r="L9" s="67" t="s">
        <v>32</v>
      </c>
    </row>
    <row r="10" ht="24" customHeight="1" spans="1:12">
      <c r="A10" s="51"/>
      <c r="B10" s="45"/>
      <c r="C10" s="52"/>
      <c r="D10" s="51"/>
      <c r="E10" s="51"/>
      <c r="F10" s="53"/>
      <c r="G10" s="54"/>
      <c r="H10" s="54"/>
      <c r="I10" s="54"/>
      <c r="J10" s="54"/>
      <c r="K10" s="54"/>
      <c r="L10" s="56"/>
    </row>
    <row r="11" ht="24" customHeight="1" spans="1:12">
      <c r="A11" s="53"/>
      <c r="B11" s="45"/>
      <c r="C11" s="52"/>
      <c r="D11" s="51"/>
      <c r="E11" s="51"/>
      <c r="F11" s="53"/>
      <c r="G11" s="54"/>
      <c r="H11" s="54"/>
      <c r="I11" s="54"/>
      <c r="J11" s="54"/>
      <c r="K11" s="54"/>
      <c r="L11" s="56"/>
    </row>
    <row r="12" ht="24" customHeight="1" spans="1:12">
      <c r="A12" s="53"/>
      <c r="B12" s="45"/>
      <c r="C12" s="52"/>
      <c r="D12" s="51"/>
      <c r="E12" s="51"/>
      <c r="F12" s="53"/>
      <c r="G12" s="54"/>
      <c r="H12" s="54"/>
      <c r="I12" s="54"/>
      <c r="J12" s="54"/>
      <c r="K12" s="54"/>
      <c r="L12" s="56"/>
    </row>
    <row r="13" ht="24" customHeight="1" spans="1:12">
      <c r="A13" s="53"/>
      <c r="B13" s="55"/>
      <c r="C13" s="52"/>
      <c r="D13" s="51"/>
      <c r="E13" s="51"/>
      <c r="F13" s="53"/>
      <c r="G13" s="54"/>
      <c r="H13" s="54"/>
      <c r="I13" s="54"/>
      <c r="J13" s="54"/>
      <c r="K13" s="54"/>
      <c r="L13" s="56"/>
    </row>
    <row r="14" ht="15" spans="1:12">
      <c r="A14" s="56" t="s">
        <v>33</v>
      </c>
      <c r="B14" s="56"/>
      <c r="C14" s="57"/>
      <c r="D14" s="54"/>
      <c r="E14" s="54"/>
      <c r="F14" s="58">
        <f>SUM(F9:F13)</f>
        <v>7805</v>
      </c>
      <c r="G14" s="58">
        <f>SUM(G9:G13)</f>
        <v>156.1</v>
      </c>
      <c r="H14" s="58">
        <f>SUM(H9:H13)</f>
        <v>7961.1</v>
      </c>
      <c r="I14" s="68"/>
      <c r="J14" s="68">
        <f>SUM(J9:J13)</f>
        <v>2.34</v>
      </c>
      <c r="K14" s="68">
        <f>SUM(K9:K13)</f>
        <v>2.64</v>
      </c>
      <c r="L14" s="68" t="str">
        <f>+L9</f>
        <v>21*37*15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150497 款，125，
198888 款，220，
198850 款，3005，
198945 款，4455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+箱单!H14</f>
        <v>7961.1</v>
      </c>
      <c r="C7" s="14"/>
    </row>
    <row r="8" s="1" customFormat="1" ht="41" customHeight="1" spans="1:3">
      <c r="A8" s="5" t="s">
        <v>44</v>
      </c>
      <c r="B8" s="12" t="str">
        <f>+箱单!L14</f>
        <v>21*37*15</v>
      </c>
      <c r="C8" s="16" t="s">
        <v>45</v>
      </c>
    </row>
    <row r="9" s="1" customFormat="1" ht="41" customHeight="1" spans="1:3">
      <c r="A9" s="5" t="s">
        <v>46</v>
      </c>
      <c r="B9" s="17">
        <f>+箱单!K14</f>
        <v>2.64</v>
      </c>
      <c r="C9" s="18" t="s">
        <v>47</v>
      </c>
    </row>
    <row r="10" s="1" customFormat="1" ht="41" customHeight="1" spans="1:3">
      <c r="A10" s="5" t="s">
        <v>48</v>
      </c>
      <c r="B10" s="10">
        <f>箱单!J14</f>
        <v>2.34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2026-03-05T10:13:45Z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