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<sst xmlns="http://schemas.openxmlformats.org/spreadsheetml/2006/main" count="51" uniqueCount="50">
  <si>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</si>
  <si>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</si>
  <si>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中通快运单号:</t>
  </si>
  <si>
    <t>800185061912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</si>
  <si>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</si>
  <si>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</si>
  <si>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</si>
  <si>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</si>
  <si>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</si>
  <si>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</si>
  <si>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</si>
  <si>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</si>
  <si>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</si>
  <si>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</si>
  <si>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</si>
  <si>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</si>
  <si>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</si>
  <si>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</si>
  <si>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</si>
  <si>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</si>
  <si>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</si>
  <si>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</si>
  <si>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</si>
  <si>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</si>
  <si>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</si>
  <si>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</si>
  <si>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</si>
  <si>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总重</t>
  </si>
  <si>
    <t>P26031773</t>
  </si>
  <si>
    <t xml:space="preserve">JJW-ST-003 </t>
  </si>
  <si>
    <t>S26030441</t>
  </si>
  <si>
    <t>20.5CM</t>
  </si>
  <si>
    <t>30*37*30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</si>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</sst>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J10" sqref="J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3" width="10.3666666666667" customWidth="1"/>
  </cols>
  <sheetData>
    <row r="1" ht="25.5" spans="1:1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  <c r="M1" s="59"/>
    </row>
    <row r="2" ht="25.5" spans="1:1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  <c r="M2" s="60"/>
    </row>
    <row r="3" ht="26" customHeight="1" spans="1:13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  <c r="M3" s="61"/>
    </row>
    <row r="4" ht="24" customHeight="1" spans="1:13">
      <c r="A4" s="26"/>
      <c r="B4" s="26"/>
      <c r="C4" s="27" t="s">
        <v>1</v>
      </c>
      <c r="D4" s="27"/>
      <c r="E4" s="28">
        <v>46089</v>
      </c>
      <c r="F4" s="28"/>
      <c r="G4" s="28"/>
      <c r="H4" s="28"/>
      <c r="I4" s="28"/>
      <c r="J4" s="28"/>
      <c r="K4" s="28"/>
      <c r="L4" s="28"/>
      <c r="M4" s="28"/>
    </row>
    <row r="5" ht="24" customHeight="1" spans="1:13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  <c r="M5" s="30"/>
    </row>
    <row r="6" ht="24" customHeight="1" spans="1:13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  <c r="M6" s="33"/>
    </row>
    <row r="7" ht="24" customHeight="1" spans="1:13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  <c r="M7" s="36"/>
    </row>
    <row r="8" ht="24" customHeight="1" spans="1:13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  <c r="M8" s="40" t="s">
        <v>27</v>
      </c>
    </row>
    <row r="9" s="19" customFormat="1" ht="42" customHeight="1" spans="1:13">
      <c r="A9" s="44" t="s">
        <v>28</v>
      </c>
      <c r="B9" s="45" t="s">
        <v>29</v>
      </c>
      <c r="C9" s="46" t="s">
        <v>30</v>
      </c>
      <c r="D9" s="47"/>
      <c r="E9" s="48" t="s">
        <v>31</v>
      </c>
      <c r="F9" s="49">
        <f>30000*2</f>
        <v>60000</v>
      </c>
      <c r="G9" s="50">
        <f>+F9*0.02</f>
        <v>1200</v>
      </c>
      <c r="H9" s="50">
        <f>+F9+G9</f>
        <v>61200</v>
      </c>
      <c r="I9" s="66">
        <v>2</v>
      </c>
      <c r="J9" s="67">
        <f>K9-0.58</f>
        <v>8.59</v>
      </c>
      <c r="K9" s="68">
        <v>9.17</v>
      </c>
      <c r="L9" s="68" t="s">
        <v>32</v>
      </c>
      <c r="M9" s="68">
        <f>K9*I9</f>
        <v>18.34</v>
      </c>
    </row>
    <row r="10" ht="42" customHeight="1" spans="1:13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  <c r="M10" s="54"/>
    </row>
    <row r="11" ht="24" customHeight="1" spans="1:13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  <c r="M11" s="54"/>
    </row>
    <row r="12" ht="24" customHeight="1" spans="1:13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  <c r="M12" s="54"/>
    </row>
    <row r="13" ht="24" customHeight="1" spans="1:13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  <c r="M13" s="54"/>
    </row>
    <row r="14" ht="24" customHeight="1" spans="1:13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  <c r="M14" s="54"/>
    </row>
    <row r="15" ht="24" customHeight="1" spans="1:13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  <c r="M15" s="54"/>
    </row>
    <row r="16" ht="24" customHeight="1" spans="1:13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  <c r="M16" s="54"/>
    </row>
    <row r="17" ht="15" spans="1:13">
      <c r="A17" s="54" t="s">
        <v>33</v>
      </c>
      <c r="B17" s="54"/>
      <c r="C17" s="57"/>
      <c r="D17" s="55"/>
      <c r="E17" s="55"/>
      <c r="F17" s="58">
        <f>SUM(F9:F16)</f>
        <v>60000</v>
      </c>
      <c r="G17" s="58">
        <f>SUM(G9:G16)</f>
        <v>1200</v>
      </c>
      <c r="H17" s="58">
        <f>SUM(H9:H16)</f>
        <v>61200</v>
      </c>
      <c r="I17" s="69"/>
      <c r="J17" s="69">
        <f>SUM(J9:J16)</f>
        <v>8.59</v>
      </c>
      <c r="K17" s="69">
        <f>SUM(K9:K16)</f>
        <v>9.17</v>
      </c>
      <c r="L17" s="69" t="str">
        <f>+L9</f>
        <v>30*37*30</v>
      </c>
      <c r="M17" s="69">
        <f>SUM(M9)</f>
        <v>18.34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>
        <f>+箱单!D9</f>
        <v>0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61200</v>
      </c>
      <c r="C7" s="14"/>
    </row>
    <row r="8" s="1" customFormat="1" ht="41" customHeight="1" spans="1:3">
      <c r="A8" s="5" t="s">
        <v>44</v>
      </c>
      <c r="B8" s="12" t="str">
        <f>+箱单!L17</f>
        <v>30*37*30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9.17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8.59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2026-03-08T09:25:57Z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