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Sheet1!$A$1:$L$15</definedName>
  </definedNames>
  <calcPr calcId="144525"/>
</workbook>
</file>

<file path=xl/sharedStrings.xml><?xml version="1.0" encoding="utf-8"?>
<sst xmlns="http://schemas.openxmlformats.org/spreadsheetml/2006/main" count="46" uniqueCount="44">
  <si>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</si>
  <si>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</si>
  <si>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</si>
  <si>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</si>
  <si>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中通快运：800185437135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</si>
  <si>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</si>
  <si>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</si>
  <si>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</si>
  <si>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</si>
  <si>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</si>
  <si>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</si>
  <si>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</si>
  <si>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</si>
  <si>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</si>
  <si>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</si>
  <si>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</si>
  <si>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</si>
  <si>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</si>
  <si>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</si>
  <si>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</si>
  <si>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</si>
  <si>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</si>
  <si>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</si>
  <si>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</si>
  <si>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</si>
  <si>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</si>
  <si>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</si>
  <si>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</si>
  <si>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</si>
  <si>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ELTCLIZ26017</t>
  </si>
  <si>
    <t>MRZCALL072-1.2厘米白色吊绳-25CM,STUDIO吊绳-250*1.2mm，2000</t>
  </si>
  <si>
    <t>3920/330翻单3-西装袋 款</t>
  </si>
  <si>
    <t>15*37*13</t>
  </si>
  <si>
    <t>ELTCZARA26033</t>
  </si>
  <si>
    <t>MRZCALL034-黑色-21CM，2000</t>
  </si>
  <si>
    <t>3920/206 款</t>
  </si>
  <si>
    <t>ELTCZARA26071</t>
  </si>
  <si>
    <t>MRZCALL034-黑色-21CM，5000</t>
  </si>
  <si>
    <t>3920/388翻单2 款</t>
  </si>
  <si>
    <t>ZARALOCKPIN2603</t>
  </si>
  <si>
    <t>MRZCALL024-黑色吊绳-33CM，10万，分3万*3+1万</t>
  </si>
  <si>
    <t>40*40*30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</si>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</sst>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view="pageBreakPreview" zoomScale="115" zoomScaleNormal="100" topLeftCell="A3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4.675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46091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28" t="s">
        <v>28</v>
      </c>
    </row>
    <row r="9" s="4" customFormat="1" ht="56" customHeight="1" spans="1:12">
      <c r="A9" s="29" t="s">
        <v>29</v>
      </c>
      <c r="B9" s="29" t="s">
        <v>30</v>
      </c>
      <c r="C9" s="29" t="s">
        <v>31</v>
      </c>
      <c r="D9" s="30">
        <v>2000</v>
      </c>
      <c r="E9" s="31">
        <f>+D9*0.05</f>
        <v>100</v>
      </c>
      <c r="F9" s="31">
        <f>+D9+E9</f>
        <v>2100</v>
      </c>
      <c r="G9" s="32">
        <v>1</v>
      </c>
      <c r="H9" s="32">
        <f>I9-0.15</f>
        <v>1.99</v>
      </c>
      <c r="I9" s="32">
        <v>2.14</v>
      </c>
      <c r="J9" s="32" t="s">
        <v>32</v>
      </c>
      <c r="K9" s="32">
        <v>0.007</v>
      </c>
      <c r="L9" s="32">
        <f>I9*G9</f>
        <v>2.14</v>
      </c>
    </row>
    <row r="10" s="4" customFormat="1" ht="63" customHeight="1" spans="1:12">
      <c r="A10" s="29" t="s">
        <v>33</v>
      </c>
      <c r="B10" s="29" t="s">
        <v>34</v>
      </c>
      <c r="C10" s="29" t="s">
        <v>35</v>
      </c>
      <c r="D10" s="30">
        <v>2000</v>
      </c>
      <c r="E10" s="31">
        <f>D10*0.05</f>
        <v>100</v>
      </c>
      <c r="F10" s="31">
        <f>D10+E10</f>
        <v>2100</v>
      </c>
      <c r="G10" s="33"/>
      <c r="H10" s="33"/>
      <c r="I10" s="33"/>
      <c r="J10" s="33"/>
      <c r="K10" s="33"/>
      <c r="L10" s="33">
        <f>I10*G10</f>
        <v>0</v>
      </c>
    </row>
    <row r="11" s="4" customFormat="1" ht="60" customHeight="1" spans="1:12">
      <c r="A11" s="29" t="s">
        <v>36</v>
      </c>
      <c r="B11" s="29" t="s">
        <v>37</v>
      </c>
      <c r="C11" s="29" t="s">
        <v>38</v>
      </c>
      <c r="D11" s="30">
        <v>5000</v>
      </c>
      <c r="E11" s="31">
        <f>D11*0.05</f>
        <v>250</v>
      </c>
      <c r="F11" s="31">
        <f>D11+E11</f>
        <v>5250</v>
      </c>
      <c r="G11" s="34"/>
      <c r="H11" s="34"/>
      <c r="I11" s="34"/>
      <c r="J11" s="34"/>
      <c r="K11" s="34"/>
      <c r="L11" s="34">
        <f>I11*G11</f>
        <v>0</v>
      </c>
    </row>
    <row r="12" s="4" customFormat="1" ht="60" customHeight="1" spans="1:12">
      <c r="A12" s="29" t="s">
        <v>39</v>
      </c>
      <c r="B12" s="29" t="s">
        <v>40</v>
      </c>
      <c r="C12" s="29"/>
      <c r="D12" s="30">
        <f>30000*3</f>
        <v>90000</v>
      </c>
      <c r="E12" s="31">
        <f>D12*0.05</f>
        <v>4500</v>
      </c>
      <c r="F12" s="31">
        <f>D12+E12</f>
        <v>94500</v>
      </c>
      <c r="G12" s="35">
        <v>3</v>
      </c>
      <c r="H12" s="35">
        <f>I12-0.82</f>
        <v>12.53</v>
      </c>
      <c r="I12" s="35">
        <v>13.35</v>
      </c>
      <c r="J12" s="35" t="s">
        <v>41</v>
      </c>
      <c r="K12" s="35">
        <v>0.048</v>
      </c>
      <c r="L12" s="35">
        <f>I12*G12</f>
        <v>40.05</v>
      </c>
    </row>
    <row r="13" s="4" customFormat="1" ht="60" customHeight="1" spans="1:12">
      <c r="A13" s="29" t="s">
        <v>39</v>
      </c>
      <c r="B13" s="29" t="s">
        <v>40</v>
      </c>
      <c r="C13" s="29"/>
      <c r="D13" s="36">
        <v>10000</v>
      </c>
      <c r="E13" s="31">
        <f>D13*0.05</f>
        <v>500</v>
      </c>
      <c r="F13" s="31">
        <f>D13+E13</f>
        <v>10500</v>
      </c>
      <c r="G13" s="35">
        <v>1</v>
      </c>
      <c r="H13" s="35">
        <f>I13-0.4</f>
        <v>4.19</v>
      </c>
      <c r="I13" s="43">
        <v>4.59</v>
      </c>
      <c r="J13" s="43" t="s">
        <v>42</v>
      </c>
      <c r="K13" s="35">
        <v>0.023</v>
      </c>
      <c r="L13" s="35">
        <f>I13*G13</f>
        <v>4.59</v>
      </c>
    </row>
    <row r="14" s="4" customFormat="1" ht="39" customHeight="1" spans="1:12">
      <c r="A14" s="29"/>
      <c r="B14" s="29"/>
      <c r="C14" s="37"/>
      <c r="D14" s="38"/>
      <c r="E14" s="31"/>
      <c r="F14" s="31"/>
      <c r="G14" s="32"/>
      <c r="H14" s="32"/>
      <c r="I14" s="35"/>
      <c r="J14" s="35"/>
      <c r="K14" s="35"/>
      <c r="L14" s="35"/>
    </row>
    <row r="15" ht="47" customHeight="1" spans="1:12">
      <c r="A15" s="39" t="s">
        <v>43</v>
      </c>
      <c r="B15" s="40"/>
      <c r="C15" s="40"/>
      <c r="D15" s="41">
        <f>SUM(D9:D14)</f>
        <v>109000</v>
      </c>
      <c r="E15" s="41">
        <f>SUM(E9:E14)</f>
        <v>5450</v>
      </c>
      <c r="F15" s="41">
        <f>SUM(F9:F14)</f>
        <v>114450</v>
      </c>
      <c r="G15" s="41">
        <f>SUM(G9:G14)</f>
        <v>5</v>
      </c>
      <c r="H15" s="41"/>
      <c r="I15" s="41"/>
      <c r="J15" s="41"/>
      <c r="K15" s="41"/>
      <c r="L15" s="41">
        <f>SUM(L9:L13)</f>
        <v>46.78</v>
      </c>
    </row>
  </sheetData>
  <autoFilter ref="A7:K17">
    <extLst/>
  </autoFilter>
  <mergeCells count="13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L9:L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2026-03-10T09:52:59Z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