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Sheet1!$A$1:$K$16</definedName>
  </definedNames>
  <calcPr calcId="144525"/>
</workbook>
</file>

<file path=xl/sharedStrings.xml><?xml version="1.0" encoding="utf-8"?>
<sst xmlns="http://schemas.openxmlformats.org/spreadsheetml/2006/main" count="48" uniqueCount="38">
  <si>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</si>
  <si>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</si>
  <si>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</si>
  <si>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</si>
  <si>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顺丰：SF1565458078829</t>
  </si>
  <si>
    <t>收件地址：Amy，13102202529，天津市和平区曲阜道38号中国人寿金融中心第25层，文嘉服装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</si>
  <si>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</si>
  <si>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</si>
  <si>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</si>
  <si>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</si>
  <si>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</si>
  <si>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</si>
  <si>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</si>
  <si>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</si>
  <si>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</si>
  <si>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</si>
  <si>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</si>
  <si>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</si>
  <si>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</si>
  <si>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</si>
  <si>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</si>
  <si>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</si>
  <si>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</si>
  <si>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</si>
  <si>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</si>
  <si>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</si>
  <si>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</si>
  <si>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</si>
  <si>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RTJWJZH018</t>
  </si>
  <si>
    <t>MRZCALL062-米黄色吊粒-21CM</t>
  </si>
  <si>
    <r>
      <rPr>
        <sz val="10"/>
        <rFont val="宋体"/>
        <charset val="134"/>
      </rPr>
      <t xml:space="preserve">38066，2127/122/400/01 款，380，
38066，2127/122/400/02 款，706，
38066，2127/122/400/03 款，918，
38066，2127/122/400/04 款，752，
</t>
    </r>
    <r>
      <rPr>
        <sz val="10"/>
        <color rgb="FFFF0000"/>
        <rFont val="宋体"/>
        <charset val="134"/>
      </rPr>
      <t>文嘉款号：26-ZH-DEV-20</t>
    </r>
  </si>
  <si>
    <t>21*37*15</t>
  </si>
  <si>
    <r>
      <rPr>
        <sz val="10"/>
        <rFont val="宋体"/>
        <charset val="134"/>
      </rPr>
      <t xml:space="preserve">38072，2127/123/400/01 款，305，
38072，2127/123/400/02 款，905，
38072，2127/123/400/03 款，1132，
38072，2127/123/400/04 款，415，
</t>
    </r>
    <r>
      <rPr>
        <sz val="10"/>
        <color rgb="FFFF0000"/>
        <rFont val="宋体"/>
        <charset val="134"/>
      </rPr>
      <t>文嘉款号：26-ZH-DEV-17</t>
    </r>
  </si>
  <si>
    <r>
      <rPr>
        <sz val="10"/>
        <rFont val="宋体"/>
        <charset val="134"/>
      </rPr>
      <t xml:space="preserve">38070，2127/579/400/01 款，350，
38070，2127/579/400/02 款，789，
38070，2127/579/400/03 款，911，
38070，2127/579/400/04 款，383，
</t>
    </r>
    <r>
      <rPr>
        <sz val="10"/>
        <color rgb="FFFF0000"/>
        <rFont val="宋体"/>
        <charset val="134"/>
      </rPr>
      <t>文嘉款号：26-ZH-DEV-15</t>
    </r>
  </si>
  <si>
    <r>
      <rPr>
        <sz val="10"/>
        <rFont val="宋体"/>
        <charset val="134"/>
      </rPr>
      <t xml:space="preserve">38064，2128/120/400/01 款，377，
38064，2128/120/400/02 款，675，
38064，2128/120/400/03 款，483，
38064，2128/120/400/04 款，140，
</t>
    </r>
    <r>
      <rPr>
        <sz val="10"/>
        <color rgb="FFFF0000"/>
        <rFont val="宋体"/>
        <charset val="134"/>
      </rPr>
      <t>文嘉款号：26-ZH-DEV-19</t>
    </r>
  </si>
  <si>
    <r>
      <rPr>
        <sz val="10"/>
        <rFont val="宋体"/>
        <charset val="134"/>
      </rPr>
      <t xml:space="preserve">38056，2128/123/400/01 款，439，
38056，2128/123/400/02 款，1022，
38056，2128/123/400/03 款，1267，
38056，2128/123/400/04 款，489，
</t>
    </r>
    <r>
      <rPr>
        <sz val="10"/>
        <color rgb="FFFF0000"/>
        <rFont val="宋体"/>
        <charset val="134"/>
      </rPr>
      <t>文嘉款号：26-ZH-SH-09</t>
    </r>
  </si>
  <si>
    <r>
      <rPr>
        <sz val="10"/>
        <rFont val="宋体"/>
        <charset val="134"/>
      </rPr>
      <t xml:space="preserve">38058，2128/579/400/01 款，306，
38058，2128/579/400/02 款，701，
38058，2128/579/400/03 款，873，
38058，2128/579/400/04 款，336，
</t>
    </r>
    <r>
      <rPr>
        <sz val="10"/>
        <color rgb="FFFF0000"/>
        <rFont val="宋体"/>
        <charset val="134"/>
      </rPr>
      <t>文嘉款号：26-ZH-DEV-18</t>
    </r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</si>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</sst>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8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view="pageBreakPreview" zoomScale="115" zoomScaleNormal="100" topLeftCell="A2" workbookViewId="0">
      <selection activeCell="H9" sqref="H9:H14"/>
    </sheetView>
  </sheetViews>
  <sheetFormatPr defaultColWidth="18" defaultRowHeight="26.25"/>
  <cols>
    <col min="1" max="1" width="17.0583333333333" style="4" customWidth="1"/>
    <col min="2" max="2" width="23.1583333333333" style="4" customWidth="1"/>
    <col min="3" max="3" width="29.241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46090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71" customHeight="1" spans="1:11">
      <c r="A9" s="29" t="s">
        <v>28</v>
      </c>
      <c r="B9" s="30" t="s">
        <v>29</v>
      </c>
      <c r="C9" s="29" t="s">
        <v>30</v>
      </c>
      <c r="D9" s="31">
        <f>380+706+918+752</f>
        <v>2756</v>
      </c>
      <c r="E9" s="32">
        <f>+D9*0.05</f>
        <v>137.8</v>
      </c>
      <c r="F9" s="32">
        <f>+D9+E9</f>
        <v>2893.8</v>
      </c>
      <c r="G9" s="33">
        <v>1</v>
      </c>
      <c r="H9" s="33">
        <f>I9-0.3</f>
        <v>2.78</v>
      </c>
      <c r="I9" s="41">
        <v>3.08</v>
      </c>
      <c r="J9" s="41" t="s">
        <v>31</v>
      </c>
      <c r="K9" s="33">
        <v>0.012</v>
      </c>
    </row>
    <row r="10" s="4" customFormat="1" ht="68" customHeight="1" spans="1:11">
      <c r="A10" s="29" t="s">
        <v>28</v>
      </c>
      <c r="B10" s="30" t="s">
        <v>29</v>
      </c>
      <c r="C10" s="29" t="s">
        <v>32</v>
      </c>
      <c r="D10" s="31">
        <f>305+905+1132+415</f>
        <v>2757</v>
      </c>
      <c r="E10" s="32">
        <f>D10*0.05</f>
        <v>137.85</v>
      </c>
      <c r="F10" s="32">
        <f>D10+E10</f>
        <v>2894.85</v>
      </c>
      <c r="G10" s="34"/>
      <c r="H10" s="34"/>
      <c r="I10" s="42"/>
      <c r="J10" s="42"/>
      <c r="K10" s="34"/>
    </row>
    <row r="11" s="4" customFormat="1" ht="68" customHeight="1" spans="1:11">
      <c r="A11" s="29" t="s">
        <v>28</v>
      </c>
      <c r="B11" s="30" t="s">
        <v>29</v>
      </c>
      <c r="C11" s="29" t="s">
        <v>33</v>
      </c>
      <c r="D11" s="31">
        <f>350+789+911+383</f>
        <v>2433</v>
      </c>
      <c r="E11" s="32">
        <f>D11*0.05</f>
        <v>121.65</v>
      </c>
      <c r="F11" s="32">
        <f>D11+E11</f>
        <v>2554.65</v>
      </c>
      <c r="G11" s="34"/>
      <c r="H11" s="34"/>
      <c r="I11" s="42"/>
      <c r="J11" s="42"/>
      <c r="K11" s="34"/>
    </row>
    <row r="12" s="4" customFormat="1" ht="68" customHeight="1" spans="1:11">
      <c r="A12" s="29" t="s">
        <v>28</v>
      </c>
      <c r="B12" s="30" t="s">
        <v>29</v>
      </c>
      <c r="C12" s="29" t="s">
        <v>34</v>
      </c>
      <c r="D12" s="31">
        <f>377+675+483+140</f>
        <v>1675</v>
      </c>
      <c r="E12" s="32">
        <f>D12*0.05</f>
        <v>83.75</v>
      </c>
      <c r="F12" s="32">
        <f>D12+E12</f>
        <v>1758.75</v>
      </c>
      <c r="G12" s="34"/>
      <c r="H12" s="34"/>
      <c r="I12" s="42"/>
      <c r="J12" s="42"/>
      <c r="K12" s="34"/>
    </row>
    <row r="13" s="4" customFormat="1" ht="68" customHeight="1" spans="1:11">
      <c r="A13" s="29" t="s">
        <v>28</v>
      </c>
      <c r="B13" s="30" t="s">
        <v>29</v>
      </c>
      <c r="C13" s="29" t="s">
        <v>35</v>
      </c>
      <c r="D13" s="31">
        <f>439+1022+1267+489</f>
        <v>3217</v>
      </c>
      <c r="E13" s="32">
        <f>D13*0.05</f>
        <v>160.85</v>
      </c>
      <c r="F13" s="32">
        <f>D13+E13</f>
        <v>3377.85</v>
      </c>
      <c r="G13" s="34"/>
      <c r="H13" s="34"/>
      <c r="I13" s="42"/>
      <c r="J13" s="42"/>
      <c r="K13" s="34"/>
    </row>
    <row r="14" s="4" customFormat="1" ht="68" customHeight="1" spans="1:11">
      <c r="A14" s="29" t="s">
        <v>28</v>
      </c>
      <c r="B14" s="30" t="s">
        <v>29</v>
      </c>
      <c r="C14" s="29" t="s">
        <v>36</v>
      </c>
      <c r="D14" s="31">
        <f>306+701+873+336</f>
        <v>2216</v>
      </c>
      <c r="E14" s="32">
        <f>D14*0.05</f>
        <v>110.8</v>
      </c>
      <c r="F14" s="32">
        <f>D14+E14</f>
        <v>2326.8</v>
      </c>
      <c r="G14" s="34"/>
      <c r="H14" s="34"/>
      <c r="I14" s="43"/>
      <c r="J14" s="43"/>
      <c r="K14" s="34"/>
    </row>
    <row r="15" s="4" customFormat="1" ht="28" customHeight="1" spans="1:11">
      <c r="A15" s="29"/>
      <c r="B15" s="29"/>
      <c r="C15" s="35"/>
      <c r="D15" s="36"/>
      <c r="E15" s="32"/>
      <c r="F15" s="32"/>
      <c r="G15" s="33"/>
      <c r="H15" s="33"/>
      <c r="I15" s="44"/>
      <c r="J15" s="44"/>
      <c r="K15" s="44"/>
    </row>
    <row r="16" ht="47" customHeight="1" spans="1:11">
      <c r="A16" s="37" t="s">
        <v>37</v>
      </c>
      <c r="B16" s="38"/>
      <c r="C16" s="38"/>
      <c r="D16" s="39">
        <f>SUM(D9:D15)</f>
        <v>15054</v>
      </c>
      <c r="E16" s="39">
        <f>SUM(E9:E15)</f>
        <v>752.7</v>
      </c>
      <c r="F16" s="39">
        <f>SUM(F9:F15)</f>
        <v>15806.7</v>
      </c>
      <c r="G16" s="39">
        <f>SUM(G9:G15)</f>
        <v>1</v>
      </c>
      <c r="H16" s="39"/>
      <c r="I16" s="39"/>
      <c r="J16" s="39"/>
      <c r="K16" s="39"/>
    </row>
  </sheetData>
  <autoFilter ref="A7:K18">
    <extLst/>
  </autoFilter>
  <mergeCells count="12">
    <mergeCell ref="A1:K1"/>
    <mergeCell ref="A2:K2"/>
    <mergeCell ref="A3:C3"/>
    <mergeCell ref="D3:K3"/>
    <mergeCell ref="D4:K4"/>
    <mergeCell ref="D5:K5"/>
    <mergeCell ref="G9:G14"/>
    <mergeCell ref="H9:H14"/>
    <mergeCell ref="I9:I14"/>
    <mergeCell ref="J9:J14"/>
    <mergeCell ref="K9:K14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2026-03-09T09:29:42Z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