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3W3391CSIZE BAND尺码条" sheetId="4" r:id="rId1"/>
    <sheet name="Sheet1" sheetId="5" r:id="rId2"/>
  </sheets>
  <externalReferences>
    <externalReference r:id="rId3"/>
  </externalReferences>
  <definedNames>
    <definedName name="Gender">[1]LUT!$I$1:$BI$1</definedName>
    <definedName name="_xlnm.Print_Area" localSheetId="0">'3W3391CSIZE BAND尺码条'!$A$1:$O$33</definedName>
  </definedNames>
  <calcPr calcId="144525"/>
</workbook>
</file>

<file path=xl/sharedStrings.xml><?xml version="1.0" encoding="utf-8"?>
<sst xmlns="http://schemas.openxmlformats.org/spreadsheetml/2006/main" count="93" uniqueCount="71">
  <si>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</si>
  <si>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</si>
  <si>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</si>
  <si>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2026.3.20</t>
  </si>
  <si>
    <t>车牌：</t>
  </si>
  <si>
    <t xml:space="preserve">苏EBX3200/18988009043
</t>
  </si>
  <si>
    <t xml:space="preserve">ORDER NR </t>
  </si>
  <si>
    <t>Item Code</t>
  </si>
  <si>
    <t xml:space="preserve">ARTICLE </t>
  </si>
  <si>
    <t>Style number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</si>
  <si>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</si>
  <si>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</si>
  <si>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</si>
  <si>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</si>
  <si>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</si>
  <si>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</si>
  <si>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</si>
  <si>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</si>
  <si>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</si>
  <si>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CBM</t>
  </si>
  <si>
    <r>
      <rPr>
        <b/>
        <sz val="10"/>
        <rFont val="宋体"/>
        <charset val="134"/>
      </rPr>
      <t>订单号</t>
    </r>
  </si>
  <si>
    <t>产品型号</t>
  </si>
  <si>
    <r>
      <rPr>
        <b/>
        <sz val="10"/>
        <rFont val="宋体"/>
        <charset val="134"/>
      </rPr>
      <t>款号</t>
    </r>
  </si>
  <si>
    <t>客户订单号</t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</si>
  <si>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</si>
  <si>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</si>
  <si>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</si>
  <si>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</si>
  <si>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</si>
  <si>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t>总箱数</t>
  </si>
  <si>
    <r>
      <rPr>
        <sz val="10"/>
        <rFont val="宋体"/>
        <charset val="134"/>
      </rPr>
      <t>净重（公斤</t>
    </r>
    <r>
      <rPr>
        <sz val="10"/>
        <rFont val="Arial"/>
        <charset val="134"/>
      </rPr>
      <t>)</t>
    </r>
  </si>
  <si>
    <r>
      <rPr>
        <sz val="10"/>
        <rFont val="宋体"/>
        <charset val="134"/>
      </rPr>
      <t>毛重（公斤</t>
    </r>
    <r>
      <rPr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</si>
  <si>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</si>
  <si>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体积</t>
  </si>
  <si>
    <t>备注</t>
  </si>
  <si>
    <t xml:space="preserve">S26031180      </t>
  </si>
  <si>
    <t>尺码条</t>
  </si>
  <si>
    <t>3W3391C</t>
  </si>
  <si>
    <t>PO#16850</t>
  </si>
  <si>
    <t>S/P</t>
  </si>
  <si>
    <t>1/24</t>
  </si>
  <si>
    <t>700*260*235mm</t>
  </si>
  <si>
    <t>2/24</t>
  </si>
  <si>
    <t>3/24</t>
  </si>
  <si>
    <t>4/24</t>
  </si>
  <si>
    <t>700*160*185mm</t>
  </si>
  <si>
    <t>M/M</t>
  </si>
  <si>
    <t>5/24</t>
  </si>
  <si>
    <t>6/24</t>
  </si>
  <si>
    <t>7/24</t>
  </si>
  <si>
    <t>8/24</t>
  </si>
  <si>
    <t>9/24</t>
  </si>
  <si>
    <t>10/24</t>
  </si>
  <si>
    <t>L/G</t>
  </si>
  <si>
    <t>11/24</t>
  </si>
  <si>
    <t>12/24</t>
  </si>
  <si>
    <t>13/24</t>
  </si>
  <si>
    <t>14/24</t>
  </si>
  <si>
    <t>15/24</t>
  </si>
  <si>
    <t>16/24</t>
  </si>
  <si>
    <t>XL/TG</t>
  </si>
  <si>
    <t>17/24</t>
  </si>
  <si>
    <t>18/24</t>
  </si>
  <si>
    <t>19/24</t>
  </si>
  <si>
    <t>20/24</t>
  </si>
  <si>
    <t>21/24</t>
  </si>
  <si>
    <t>XXL/TTG</t>
  </si>
  <si>
    <t>22/24</t>
  </si>
  <si>
    <t>23/24</t>
  </si>
  <si>
    <t>24/24</t>
  </si>
  <si>
    <t>24箱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</si>
</sst>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yyyy\-mm\-dd"/>
    <numFmt numFmtId="179" formatCode="0.000_);[Red]\(0.000\)"/>
    <numFmt numFmtId="180" formatCode="0.000_ "/>
  </numFmts>
  <fonts count="57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sz val="11"/>
      <color indexed="8"/>
      <name val="Calibri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name val="Arial"/>
      <charset val="134"/>
    </font>
    <font>
      <sz val="9"/>
      <name val="宋体"/>
      <charset val="0"/>
    </font>
    <font>
      <sz val="9"/>
      <color theme="1"/>
      <name val="Arial"/>
      <charset val="0"/>
    </font>
    <font>
      <sz val="10"/>
      <color indexed="8"/>
      <name val="宋体"/>
      <charset val="134"/>
    </font>
    <font>
      <sz val="10"/>
      <color rgb="FF000000"/>
      <name val="Calibri"/>
      <charset val="134"/>
    </font>
    <font>
      <sz val="10"/>
      <color theme="1"/>
      <name val="Calibri"/>
      <charset val="134"/>
    </font>
    <font>
      <sz val="10"/>
      <color indexed="8"/>
      <name val="Calibri"/>
      <charset val="134"/>
    </font>
    <font>
      <sz val="10"/>
      <name val="Calibri"/>
      <charset val="134"/>
    </font>
    <font>
      <sz val="20"/>
      <color theme="1"/>
      <name val="Calibri"/>
      <charset val="0"/>
    </font>
    <font>
      <sz val="20"/>
      <color theme="1"/>
      <name val="宋体"/>
      <charset val="134"/>
    </font>
    <font>
      <b/>
      <sz val="11"/>
      <color theme="1"/>
      <name val="Calibri"/>
      <charset val="134"/>
    </font>
    <font>
      <sz val="11"/>
      <color rgb="FF000000"/>
      <name val="宋体"/>
      <charset val="134"/>
    </font>
    <font>
      <sz val="11"/>
      <color theme="1"/>
      <name val="Calibri"/>
      <charset val="134"/>
    </font>
    <font>
      <b/>
      <sz val="10"/>
      <color theme="1"/>
      <name val="Arial"/>
      <charset val="134"/>
    </font>
    <font>
      <sz val="10"/>
      <name val="Arial"/>
      <charset val="134"/>
    </font>
    <font>
      <b/>
      <sz val="10"/>
      <color rgb="FFFF000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Calibri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/>
    <xf numFmtId="0" fontId="48" fillId="0" borderId="6" applyNumberFormat="0" applyFill="0" applyAlignment="0" applyProtection="0">
      <alignment vertical="center"/>
    </xf>
    <xf numFmtId="0" fontId="0" fillId="0" borderId="0"/>
    <xf numFmtId="0" fontId="49" fillId="0" borderId="6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50" fillId="16" borderId="8" applyNumberFormat="0" applyAlignment="0" applyProtection="0">
      <alignment vertical="center"/>
    </xf>
    <xf numFmtId="0" fontId="51" fillId="16" borderId="4" applyNumberFormat="0" applyAlignment="0" applyProtection="0">
      <alignment vertical="center"/>
    </xf>
    <xf numFmtId="0" fontId="52" fillId="17" borderId="9" applyNumberFormat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7" fontId="0" fillId="2" borderId="0" xfId="0" applyNumberFormat="1" applyFill="1">
      <alignment vertical="center"/>
    </xf>
    <xf numFmtId="0" fontId="3" fillId="0" borderId="0" xfId="0" applyFont="1" applyAlignment="1">
      <alignment horizontal="center" vertical="center"/>
    </xf>
    <xf numFmtId="176" fontId="0" fillId="2" borderId="0" xfId="0" applyNumberFormat="1" applyFont="1" applyFill="1">
      <alignment vertical="center"/>
    </xf>
    <xf numFmtId="0" fontId="0" fillId="2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7" fontId="5" fillId="2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6" fillId="0" borderId="0" xfId="0" applyNumberFormat="1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7" fontId="7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11" fillId="2" borderId="0" xfId="0" applyNumberFormat="1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51" applyFont="1" applyFill="1" applyBorder="1" applyAlignment="1">
      <alignment horizontal="center" vertical="center" wrapText="1"/>
    </xf>
    <xf numFmtId="178" fontId="12" fillId="0" borderId="1" xfId="51" applyNumberFormat="1" applyFont="1" applyFill="1" applyBorder="1" applyAlignment="1">
      <alignment horizontal="center" vertical="center" wrapText="1"/>
    </xf>
    <xf numFmtId="177" fontId="12" fillId="0" borderId="1" xfId="51" applyNumberFormat="1" applyFont="1" applyFill="1" applyBorder="1" applyAlignment="1">
      <alignment horizontal="center" vertical="center" wrapText="1"/>
    </xf>
    <xf numFmtId="177" fontId="12" fillId="2" borderId="1" xfId="51" applyNumberFormat="1" applyFont="1" applyFill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 wrapText="1"/>
    </xf>
    <xf numFmtId="15" fontId="12" fillId="0" borderId="1" xfId="51" applyNumberFormat="1" applyFont="1" applyFill="1" applyBorder="1" applyAlignment="1">
      <alignment horizontal="center" vertical="center" wrapText="1"/>
    </xf>
    <xf numFmtId="15" fontId="13" fillId="0" borderId="1" xfId="51" applyNumberFormat="1" applyFont="1" applyFill="1" applyBorder="1" applyAlignment="1">
      <alignment horizontal="center" vertical="center" wrapText="1"/>
    </xf>
    <xf numFmtId="49" fontId="12" fillId="0" borderId="1" xfId="51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51" applyFont="1" applyFill="1" applyBorder="1" applyAlignment="1">
      <alignment horizontal="center" vertical="center" wrapText="1"/>
    </xf>
    <xf numFmtId="177" fontId="12" fillId="0" borderId="2" xfId="51" applyNumberFormat="1" applyFont="1" applyFill="1" applyBorder="1" applyAlignment="1">
      <alignment horizontal="center" vertical="center" wrapText="1"/>
    </xf>
    <xf numFmtId="49" fontId="16" fillId="3" borderId="2" xfId="51" applyNumberFormat="1" applyFont="1" applyFill="1" applyBorder="1" applyAlignment="1">
      <alignment horizontal="center" vertical="center"/>
    </xf>
    <xf numFmtId="177" fontId="16" fillId="3" borderId="2" xfId="51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5" fillId="2" borderId="3" xfId="51" applyFont="1" applyFill="1" applyBorder="1" applyAlignment="1">
      <alignment horizontal="center" vertical="center" wrapText="1"/>
    </xf>
    <xf numFmtId="177" fontId="12" fillId="0" borderId="3" xfId="51" applyNumberFormat="1" applyFont="1" applyFill="1" applyBorder="1" applyAlignment="1">
      <alignment horizontal="center" vertical="center" wrapText="1"/>
    </xf>
    <xf numFmtId="49" fontId="16" fillId="3" borderId="3" xfId="51" applyNumberFormat="1" applyFont="1" applyFill="1" applyBorder="1" applyAlignment="1">
      <alignment horizontal="center" vertical="center"/>
    </xf>
    <xf numFmtId="177" fontId="16" fillId="3" borderId="3" xfId="51" applyNumberFormat="1" applyFont="1" applyFill="1" applyBorder="1" applyAlignment="1">
      <alignment horizontal="center" vertical="center" wrapText="1"/>
    </xf>
    <xf numFmtId="177" fontId="16" fillId="2" borderId="1" xfId="51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177" fontId="18" fillId="2" borderId="2" xfId="21" applyNumberFormat="1" applyFont="1" applyFill="1" applyBorder="1" applyAlignment="1">
      <alignment horizontal="center" vertical="center"/>
    </xf>
    <xf numFmtId="177" fontId="19" fillId="2" borderId="1" xfId="0" applyNumberFormat="1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177" fontId="18" fillId="2" borderId="3" xfId="21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 wrapText="1"/>
    </xf>
    <xf numFmtId="177" fontId="18" fillId="4" borderId="2" xfId="21" applyNumberFormat="1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 wrapText="1"/>
    </xf>
    <xf numFmtId="177" fontId="18" fillId="4" borderId="3" xfId="21" applyNumberFormat="1" applyFont="1" applyFill="1" applyBorder="1" applyAlignment="1">
      <alignment horizontal="center" vertical="center"/>
    </xf>
    <xf numFmtId="177" fontId="18" fillId="0" borderId="2" xfId="21" applyNumberFormat="1" applyFont="1" applyFill="1" applyBorder="1" applyAlignment="1">
      <alignment horizontal="center" vertical="center"/>
    </xf>
    <xf numFmtId="177" fontId="18" fillId="0" borderId="3" xfId="21" applyNumberFormat="1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 wrapText="1"/>
    </xf>
    <xf numFmtId="177" fontId="18" fillId="5" borderId="2" xfId="21" applyNumberFormat="1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177" fontId="18" fillId="5" borderId="3" xfId="21" applyNumberFormat="1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15" fillId="6" borderId="1" xfId="51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177" fontId="22" fillId="2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1" xfId="51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  <xf numFmtId="177" fontId="0" fillId="2" borderId="0" xfId="0" applyNumberFormat="1" applyFill="1" applyAlignment="1">
      <alignment horizontal="center" vertical="center"/>
    </xf>
    <xf numFmtId="176" fontId="24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79" fontId="1" fillId="2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6" fontId="25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1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176" fontId="27" fillId="2" borderId="0" xfId="0" applyNumberFormat="1" applyFont="1" applyFill="1" applyAlignment="1">
      <alignment horizontal="center" vertical="center"/>
    </xf>
    <xf numFmtId="177" fontId="27" fillId="2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176" fontId="8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79" fontId="11" fillId="2" borderId="0" xfId="0" applyNumberFormat="1" applyFont="1" applyFill="1" applyAlignment="1">
      <alignment horizontal="center" vertical="center"/>
    </xf>
    <xf numFmtId="179" fontId="11" fillId="0" borderId="0" xfId="0" applyNumberFormat="1" applyFont="1" applyAlignment="1">
      <alignment horizontal="center" vertical="center"/>
    </xf>
    <xf numFmtId="49" fontId="29" fillId="0" borderId="1" xfId="51" applyNumberFormat="1" applyFont="1" applyFill="1" applyBorder="1" applyAlignment="1">
      <alignment horizontal="center" vertical="center" wrapText="1"/>
    </xf>
    <xf numFmtId="176" fontId="30" fillId="2" borderId="1" xfId="51" applyNumberFormat="1" applyFont="1" applyFill="1" applyBorder="1" applyAlignment="1">
      <alignment horizontal="center" vertical="center" wrapText="1"/>
    </xf>
    <xf numFmtId="0" fontId="12" fillId="2" borderId="1" xfId="51" applyFont="1" applyFill="1" applyBorder="1" applyAlignment="1">
      <alignment horizontal="center" vertical="center" wrapText="1"/>
    </xf>
    <xf numFmtId="179" fontId="31" fillId="2" borderId="1" xfId="0" applyNumberFormat="1" applyFont="1" applyFill="1" applyBorder="1" applyAlignment="1">
      <alignment horizontal="center" vertical="center" wrapText="1"/>
    </xf>
    <xf numFmtId="179" fontId="31" fillId="0" borderId="1" xfId="0" applyNumberFormat="1" applyFont="1" applyBorder="1" applyAlignment="1">
      <alignment horizontal="center" vertical="center" wrapText="1"/>
    </xf>
    <xf numFmtId="179" fontId="31" fillId="0" borderId="0" xfId="0" applyNumberFormat="1" applyFont="1" applyAlignment="1">
      <alignment horizontal="center" vertical="center" wrapText="1"/>
    </xf>
    <xf numFmtId="177" fontId="31" fillId="2" borderId="1" xfId="51" applyNumberFormat="1" applyFont="1" applyFill="1" applyBorder="1" applyAlignment="1">
      <alignment horizontal="center" vertical="center" wrapText="1"/>
    </xf>
    <xf numFmtId="49" fontId="32" fillId="0" borderId="1" xfId="51" applyNumberFormat="1" applyFont="1" applyFill="1" applyBorder="1" applyAlignment="1">
      <alignment horizontal="center" vertical="center" wrapText="1"/>
    </xf>
    <xf numFmtId="176" fontId="15" fillId="2" borderId="1" xfId="5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7" fontId="33" fillId="2" borderId="1" xfId="51" applyNumberFormat="1" applyFont="1" applyFill="1" applyBorder="1" applyAlignment="1">
      <alignment horizontal="center" vertical="center" wrapText="1"/>
    </xf>
    <xf numFmtId="49" fontId="33" fillId="0" borderId="1" xfId="51" applyNumberFormat="1" applyFont="1" applyFill="1" applyBorder="1" applyAlignment="1">
      <alignment horizontal="center" vertical="center" wrapText="1"/>
    </xf>
    <xf numFmtId="176" fontId="30" fillId="2" borderId="2" xfId="51" applyNumberFormat="1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180" fontId="31" fillId="2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Border="1" applyAlignment="1">
      <alignment horizontal="center" vertical="center"/>
    </xf>
    <xf numFmtId="179" fontId="19" fillId="0" borderId="0" xfId="0" applyNumberFormat="1" applyFont="1" applyAlignment="1">
      <alignment horizontal="center" vertical="center"/>
    </xf>
    <xf numFmtId="177" fontId="23" fillId="2" borderId="1" xfId="0" applyNumberFormat="1" applyFont="1" applyFill="1" applyBorder="1" applyAlignment="1">
      <alignment horizontal="center" vertical="center"/>
    </xf>
    <xf numFmtId="49" fontId="34" fillId="6" borderId="1" xfId="0" applyNumberFormat="1" applyFont="1" applyFill="1" applyBorder="1" applyAlignment="1">
      <alignment horizontal="center" vertical="center"/>
    </xf>
    <xf numFmtId="176" fontId="23" fillId="2" borderId="1" xfId="5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179" fontId="21" fillId="2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176" fontId="35" fillId="2" borderId="1" xfId="0" applyNumberFormat="1" applyFont="1" applyFill="1" applyBorder="1" applyAlignment="1">
      <alignment horizontal="center" vertical="center" wrapText="1"/>
    </xf>
    <xf numFmtId="177" fontId="8" fillId="2" borderId="0" xfId="0" applyNumberFormat="1" applyFont="1" applyFill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107950</xdr:rowOff>
    </xdr:from>
    <xdr:to>
      <xdr:col>2</xdr:col>
      <xdr:colOff>438150</xdr:colOff>
      <xdr:row>1</xdr:row>
      <xdr:rowOff>214630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438150</xdr:colOff>
      <xdr:row>1</xdr:row>
      <xdr:rowOff>214630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438150</xdr:colOff>
      <xdr:row>1</xdr:row>
      <xdr:rowOff>214630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438150</xdr:colOff>
      <xdr:row>1</xdr:row>
      <xdr:rowOff>214630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"/>
  <sheetViews>
    <sheetView tabSelected="1" workbookViewId="0">
      <selection activeCell="O21" sqref="O21"/>
    </sheetView>
  </sheetViews>
  <sheetFormatPr defaultColWidth="18" defaultRowHeight="13.5"/>
  <cols>
    <col min="1" max="1" width="9.125" customWidth="1"/>
    <col min="2" max="2" width="16.25" customWidth="1"/>
    <col min="3" max="3" width="11.375" customWidth="1"/>
    <col min="4" max="4" width="10.625" customWidth="1"/>
    <col min="5" max="5" width="8.75" customWidth="1"/>
    <col min="6" max="6" width="11.125" customWidth="1"/>
    <col min="7" max="7" width="7.5" style="3" customWidth="1"/>
    <col min="8" max="8" width="5.125" style="4" customWidth="1"/>
    <col min="9" max="9" width="7.625" style="4" customWidth="1"/>
    <col min="10" max="10" width="8.375" style="5" customWidth="1"/>
    <col min="11" max="11" width="9.375" style="6" customWidth="1"/>
    <col min="12" max="12" width="10.375" style="6" customWidth="1"/>
    <col min="13" max="13" width="13.75" style="7" customWidth="1"/>
    <col min="14" max="14" width="7.5" style="7" customWidth="1"/>
    <col min="15" max="15" width="11.375" customWidth="1"/>
    <col min="16" max="16" width="7" customWidth="1"/>
  </cols>
  <sheetData>
    <row r="1" s="1" customFormat="1" ht="40" customHeight="1" spans="1:16">
      <c r="A1" s="8" t="s">
        <v>0</v>
      </c>
      <c r="B1" s="9"/>
      <c r="C1" s="9"/>
      <c r="D1" s="9"/>
      <c r="E1" s="9"/>
      <c r="F1" s="9"/>
      <c r="G1" s="10"/>
      <c r="H1" s="11"/>
      <c r="I1" s="11"/>
      <c r="J1" s="10"/>
      <c r="K1" s="72"/>
      <c r="L1" s="72"/>
      <c r="M1" s="73"/>
      <c r="N1" s="74"/>
      <c r="O1" s="75"/>
      <c r="P1" s="75"/>
    </row>
    <row r="2" s="1" customFormat="1" ht="25.5" spans="1:16">
      <c r="A2" s="12" t="s">
        <v>1</v>
      </c>
      <c r="B2" s="12"/>
      <c r="C2" s="12"/>
      <c r="D2" s="12"/>
      <c r="E2" s="12"/>
      <c r="F2" s="12"/>
      <c r="G2" s="13"/>
      <c r="H2" s="14"/>
      <c r="I2" s="14"/>
      <c r="J2" s="12"/>
      <c r="K2" s="76"/>
      <c r="L2" s="76"/>
      <c r="M2" s="77"/>
      <c r="N2" s="74"/>
      <c r="O2" s="75"/>
      <c r="P2" s="75"/>
    </row>
    <row r="3" s="1" customFormat="1" ht="20" customHeight="1" spans="5:16">
      <c r="E3" s="15" t="s">
        <v>2</v>
      </c>
      <c r="F3" s="16" t="s">
        <v>3</v>
      </c>
      <c r="G3" s="17"/>
      <c r="H3" s="18"/>
      <c r="I3" s="71"/>
      <c r="J3" s="5"/>
      <c r="K3" s="78"/>
      <c r="L3" s="78"/>
      <c r="M3" s="79"/>
      <c r="N3" s="74"/>
      <c r="O3" s="75"/>
      <c r="P3" s="75"/>
    </row>
    <row r="4" s="1" customFormat="1" ht="37" customHeight="1" spans="5:16">
      <c r="E4" s="19" t="s">
        <v>4</v>
      </c>
      <c r="F4" s="20" t="s">
        <v>5</v>
      </c>
      <c r="G4" s="20"/>
      <c r="H4" s="21"/>
      <c r="I4" s="21"/>
      <c r="J4" s="80"/>
      <c r="K4" s="81"/>
      <c r="L4" s="81"/>
      <c r="M4" s="79"/>
      <c r="N4" s="74"/>
      <c r="O4" s="75"/>
      <c r="P4" s="75"/>
    </row>
    <row r="5" s="1" customFormat="1" ht="15" spans="2:16">
      <c r="B5" s="22"/>
      <c r="C5" s="22"/>
      <c r="G5" s="23"/>
      <c r="H5" s="24"/>
      <c r="I5" s="82"/>
      <c r="J5" s="83"/>
      <c r="K5" s="78"/>
      <c r="L5" s="84"/>
      <c r="M5" s="85"/>
      <c r="N5" s="86"/>
      <c r="O5" s="87"/>
      <c r="P5" s="75"/>
    </row>
    <row r="6" s="2" customFormat="1" ht="15" customHeight="1" spans="1:16">
      <c r="A6" s="25" t="s">
        <v>6</v>
      </c>
      <c r="B6" s="26" t="s">
        <v>7</v>
      </c>
      <c r="C6" s="26" t="s">
        <v>8</v>
      </c>
      <c r="D6" s="26" t="s">
        <v>9</v>
      </c>
      <c r="E6" s="27" t="s">
        <v>10</v>
      </c>
      <c r="F6" s="27" t="s">
        <v>11</v>
      </c>
      <c r="G6" s="28" t="s">
        <v>12</v>
      </c>
      <c r="H6" s="29" t="s">
        <v>13</v>
      </c>
      <c r="I6" s="29" t="s">
        <v>14</v>
      </c>
      <c r="J6" s="88" t="s">
        <v>15</v>
      </c>
      <c r="K6" s="89" t="s">
        <v>16</v>
      </c>
      <c r="L6" s="89" t="s">
        <v>17</v>
      </c>
      <c r="M6" s="90" t="s">
        <v>18</v>
      </c>
      <c r="N6" s="91" t="s">
        <v>19</v>
      </c>
      <c r="O6" s="92"/>
      <c r="P6" s="93"/>
    </row>
    <row r="7" s="2" customFormat="1" ht="24" customHeight="1" spans="1:16">
      <c r="A7" s="25" t="s">
        <v>20</v>
      </c>
      <c r="B7" s="30" t="s">
        <v>21</v>
      </c>
      <c r="C7" s="31" t="s">
        <v>22</v>
      </c>
      <c r="D7" s="32" t="s">
        <v>23</v>
      </c>
      <c r="E7" s="33" t="s">
        <v>24</v>
      </c>
      <c r="F7" s="33" t="s">
        <v>25</v>
      </c>
      <c r="G7" s="28" t="s">
        <v>26</v>
      </c>
      <c r="H7" s="29" t="s">
        <v>27</v>
      </c>
      <c r="I7" s="94" t="s">
        <v>28</v>
      </c>
      <c r="J7" s="95" t="s">
        <v>29</v>
      </c>
      <c r="K7" s="96" t="s">
        <v>30</v>
      </c>
      <c r="L7" s="96" t="s">
        <v>31</v>
      </c>
      <c r="M7" s="90" t="s">
        <v>32</v>
      </c>
      <c r="N7" s="91" t="s">
        <v>33</v>
      </c>
      <c r="O7" s="97" t="s">
        <v>34</v>
      </c>
      <c r="P7" s="93"/>
    </row>
    <row r="8" s="2" customFormat="1" ht="15" customHeight="1" spans="1:16">
      <c r="A8" s="34" t="s">
        <v>35</v>
      </c>
      <c r="B8" s="35" t="s">
        <v>36</v>
      </c>
      <c r="C8" s="35" t="s">
        <v>37</v>
      </c>
      <c r="D8" s="34" t="s">
        <v>38</v>
      </c>
      <c r="E8" s="36"/>
      <c r="F8" s="37" t="s">
        <v>39</v>
      </c>
      <c r="G8" s="38">
        <v>14000</v>
      </c>
      <c r="H8" s="29"/>
      <c r="I8" s="98">
        <v>4500</v>
      </c>
      <c r="J8" s="99" t="s">
        <v>40</v>
      </c>
      <c r="K8" s="100">
        <f>I8*0.00288</f>
        <v>12.96</v>
      </c>
      <c r="L8" s="100">
        <f>K8+0.5</f>
        <v>13.46</v>
      </c>
      <c r="M8" s="101" t="s">
        <v>41</v>
      </c>
      <c r="N8" s="102">
        <f t="shared" ref="N8:N31" si="0">0.7*0.26*0.235</f>
        <v>0.04277</v>
      </c>
      <c r="O8" s="92"/>
      <c r="P8" s="93"/>
    </row>
    <row r="9" s="2" customFormat="1" ht="15" customHeight="1" spans="1:16">
      <c r="A9" s="39"/>
      <c r="B9" s="40"/>
      <c r="C9" s="40"/>
      <c r="D9" s="39"/>
      <c r="E9" s="41"/>
      <c r="F9" s="42"/>
      <c r="G9" s="43"/>
      <c r="H9" s="29"/>
      <c r="I9" s="98">
        <v>4500</v>
      </c>
      <c r="J9" s="99" t="s">
        <v>42</v>
      </c>
      <c r="K9" s="100">
        <f t="shared" ref="K9:K31" si="1">I9*0.00288</f>
        <v>12.96</v>
      </c>
      <c r="L9" s="100">
        <f t="shared" ref="L9:L31" si="2">K9+0.5</f>
        <v>13.46</v>
      </c>
      <c r="M9" s="101" t="s">
        <v>41</v>
      </c>
      <c r="N9" s="102">
        <f t="shared" si="0"/>
        <v>0.04277</v>
      </c>
      <c r="O9" s="92"/>
      <c r="P9" s="93"/>
    </row>
    <row r="10" s="2" customFormat="1" ht="15" customHeight="1" spans="1:16">
      <c r="A10" s="39"/>
      <c r="B10" s="40"/>
      <c r="C10" s="40"/>
      <c r="D10" s="39"/>
      <c r="E10" s="41"/>
      <c r="F10" s="42"/>
      <c r="G10" s="43"/>
      <c r="H10" s="29"/>
      <c r="I10" s="98">
        <v>4500</v>
      </c>
      <c r="J10" s="99" t="s">
        <v>43</v>
      </c>
      <c r="K10" s="100">
        <f t="shared" si="1"/>
        <v>12.96</v>
      </c>
      <c r="L10" s="100">
        <f t="shared" si="2"/>
        <v>13.46</v>
      </c>
      <c r="M10" s="101" t="s">
        <v>41</v>
      </c>
      <c r="N10" s="102">
        <f t="shared" si="0"/>
        <v>0.04277</v>
      </c>
      <c r="O10" s="92"/>
      <c r="P10" s="93"/>
    </row>
    <row r="11" s="2" customFormat="1" ht="15" customHeight="1" spans="1:16">
      <c r="A11" s="39"/>
      <c r="B11" s="40"/>
      <c r="C11" s="40"/>
      <c r="D11" s="39"/>
      <c r="E11" s="41"/>
      <c r="F11" s="42"/>
      <c r="G11" s="43"/>
      <c r="H11" s="44">
        <v>150</v>
      </c>
      <c r="I11" s="98">
        <v>650</v>
      </c>
      <c r="J11" s="99" t="s">
        <v>44</v>
      </c>
      <c r="K11" s="100">
        <f t="shared" si="1"/>
        <v>1.872</v>
      </c>
      <c r="L11" s="100">
        <f t="shared" si="2"/>
        <v>2.372</v>
      </c>
      <c r="M11" s="101" t="s">
        <v>45</v>
      </c>
      <c r="N11" s="102">
        <f>0.7*0.16*0.185</f>
        <v>0.02072</v>
      </c>
      <c r="O11" s="92"/>
      <c r="P11" s="93"/>
    </row>
    <row r="12" s="2" customFormat="1" ht="15" customHeight="1" spans="1:16">
      <c r="A12" s="39"/>
      <c r="B12" s="40"/>
      <c r="C12" s="40"/>
      <c r="D12" s="39"/>
      <c r="E12" s="41"/>
      <c r="F12" s="45" t="s">
        <v>46</v>
      </c>
      <c r="G12" s="46">
        <v>24000</v>
      </c>
      <c r="H12" s="47"/>
      <c r="I12" s="98">
        <v>4500</v>
      </c>
      <c r="J12" s="99" t="s">
        <v>47</v>
      </c>
      <c r="K12" s="100">
        <f t="shared" si="1"/>
        <v>12.96</v>
      </c>
      <c r="L12" s="100">
        <f t="shared" si="2"/>
        <v>13.46</v>
      </c>
      <c r="M12" s="101" t="s">
        <v>41</v>
      </c>
      <c r="N12" s="102">
        <f t="shared" si="0"/>
        <v>0.04277</v>
      </c>
      <c r="O12" s="103"/>
      <c r="P12" s="104"/>
    </row>
    <row r="13" s="2" customFormat="1" ht="15" customHeight="1" spans="1:16">
      <c r="A13" s="39"/>
      <c r="B13" s="40"/>
      <c r="C13" s="40"/>
      <c r="D13" s="39"/>
      <c r="E13" s="41"/>
      <c r="F13" s="48"/>
      <c r="G13" s="49"/>
      <c r="H13" s="47"/>
      <c r="I13" s="98">
        <v>4500</v>
      </c>
      <c r="J13" s="99" t="s">
        <v>48</v>
      </c>
      <c r="K13" s="100">
        <f t="shared" si="1"/>
        <v>12.96</v>
      </c>
      <c r="L13" s="100">
        <f t="shared" si="2"/>
        <v>13.46</v>
      </c>
      <c r="M13" s="101" t="s">
        <v>41</v>
      </c>
      <c r="N13" s="102">
        <f t="shared" si="0"/>
        <v>0.04277</v>
      </c>
      <c r="O13" s="103"/>
      <c r="P13" s="104"/>
    </row>
    <row r="14" s="2" customFormat="1" ht="15" customHeight="1" spans="1:16">
      <c r="A14" s="39"/>
      <c r="B14" s="40"/>
      <c r="C14" s="40"/>
      <c r="D14" s="39"/>
      <c r="E14" s="41"/>
      <c r="F14" s="48"/>
      <c r="G14" s="49"/>
      <c r="H14" s="47"/>
      <c r="I14" s="98">
        <v>4500</v>
      </c>
      <c r="J14" s="99" t="s">
        <v>49</v>
      </c>
      <c r="K14" s="100">
        <f t="shared" si="1"/>
        <v>12.96</v>
      </c>
      <c r="L14" s="100">
        <f t="shared" si="2"/>
        <v>13.46</v>
      </c>
      <c r="M14" s="101" t="s">
        <v>41</v>
      </c>
      <c r="N14" s="102">
        <f t="shared" si="0"/>
        <v>0.04277</v>
      </c>
      <c r="O14" s="103"/>
      <c r="P14" s="104"/>
    </row>
    <row r="15" s="2" customFormat="1" ht="15" customHeight="1" spans="1:16">
      <c r="A15" s="39"/>
      <c r="B15" s="40"/>
      <c r="C15" s="40"/>
      <c r="D15" s="39"/>
      <c r="E15" s="41"/>
      <c r="F15" s="48"/>
      <c r="G15" s="49"/>
      <c r="H15" s="47"/>
      <c r="I15" s="98">
        <v>4500</v>
      </c>
      <c r="J15" s="99" t="s">
        <v>50</v>
      </c>
      <c r="K15" s="100">
        <f t="shared" si="1"/>
        <v>12.96</v>
      </c>
      <c r="L15" s="100">
        <f t="shared" si="2"/>
        <v>13.46</v>
      </c>
      <c r="M15" s="101" t="s">
        <v>41</v>
      </c>
      <c r="N15" s="102">
        <f t="shared" si="0"/>
        <v>0.04277</v>
      </c>
      <c r="O15" s="103"/>
      <c r="P15" s="104"/>
    </row>
    <row r="16" s="2" customFormat="1" ht="15" customHeight="1" spans="1:16">
      <c r="A16" s="39"/>
      <c r="B16" s="40"/>
      <c r="C16" s="40"/>
      <c r="D16" s="39"/>
      <c r="E16" s="41"/>
      <c r="F16" s="48"/>
      <c r="G16" s="49"/>
      <c r="H16" s="47"/>
      <c r="I16" s="98">
        <v>4500</v>
      </c>
      <c r="J16" s="99" t="s">
        <v>51</v>
      </c>
      <c r="K16" s="100">
        <f t="shared" si="1"/>
        <v>12.96</v>
      </c>
      <c r="L16" s="100">
        <f t="shared" si="2"/>
        <v>13.46</v>
      </c>
      <c r="M16" s="101" t="s">
        <v>41</v>
      </c>
      <c r="N16" s="102">
        <f t="shared" si="0"/>
        <v>0.04277</v>
      </c>
      <c r="O16" s="103"/>
      <c r="P16" s="104"/>
    </row>
    <row r="17" s="2" customFormat="1" ht="15" customHeight="1" spans="1:16">
      <c r="A17" s="39"/>
      <c r="B17" s="40"/>
      <c r="C17" s="40"/>
      <c r="D17" s="39"/>
      <c r="E17" s="41"/>
      <c r="F17" s="48"/>
      <c r="G17" s="49"/>
      <c r="H17" s="47">
        <v>240</v>
      </c>
      <c r="I17" s="47">
        <f>G12-22500+H17</f>
        <v>1740</v>
      </c>
      <c r="J17" s="99" t="s">
        <v>52</v>
      </c>
      <c r="K17" s="100">
        <f t="shared" si="1"/>
        <v>5.0112</v>
      </c>
      <c r="L17" s="100">
        <f t="shared" si="2"/>
        <v>5.5112</v>
      </c>
      <c r="M17" s="101" t="s">
        <v>45</v>
      </c>
      <c r="N17" s="102">
        <f>0.7*0.16*0.185</f>
        <v>0.02072</v>
      </c>
      <c r="O17" s="103"/>
      <c r="P17" s="104"/>
    </row>
    <row r="18" s="2" customFormat="1" ht="15" customHeight="1" spans="1:16">
      <c r="A18" s="39"/>
      <c r="B18" s="40"/>
      <c r="C18" s="40"/>
      <c r="D18" s="39"/>
      <c r="E18" s="41"/>
      <c r="F18" s="50" t="s">
        <v>53</v>
      </c>
      <c r="G18" s="51">
        <v>25000</v>
      </c>
      <c r="H18" s="47"/>
      <c r="I18" s="98">
        <v>4500</v>
      </c>
      <c r="J18" s="99" t="s">
        <v>54</v>
      </c>
      <c r="K18" s="100">
        <f t="shared" si="1"/>
        <v>12.96</v>
      </c>
      <c r="L18" s="100">
        <f t="shared" si="2"/>
        <v>13.46</v>
      </c>
      <c r="M18" s="101" t="s">
        <v>41</v>
      </c>
      <c r="N18" s="102">
        <f t="shared" si="0"/>
        <v>0.04277</v>
      </c>
      <c r="O18" s="103"/>
      <c r="P18" s="104"/>
    </row>
    <row r="19" s="2" customFormat="1" ht="15" customHeight="1" spans="1:16">
      <c r="A19" s="39"/>
      <c r="B19" s="40"/>
      <c r="C19" s="40"/>
      <c r="D19" s="39"/>
      <c r="E19" s="41"/>
      <c r="F19" s="52"/>
      <c r="G19" s="53"/>
      <c r="H19" s="47"/>
      <c r="I19" s="98">
        <v>4500</v>
      </c>
      <c r="J19" s="99" t="s">
        <v>55</v>
      </c>
      <c r="K19" s="100">
        <f t="shared" si="1"/>
        <v>12.96</v>
      </c>
      <c r="L19" s="100">
        <f t="shared" si="2"/>
        <v>13.46</v>
      </c>
      <c r="M19" s="101" t="s">
        <v>41</v>
      </c>
      <c r="N19" s="102">
        <f t="shared" si="0"/>
        <v>0.04277</v>
      </c>
      <c r="O19" s="103"/>
      <c r="P19" s="104"/>
    </row>
    <row r="20" s="2" customFormat="1" ht="15" customHeight="1" spans="1:16">
      <c r="A20" s="39"/>
      <c r="B20" s="40"/>
      <c r="C20" s="40"/>
      <c r="D20" s="39"/>
      <c r="E20" s="41"/>
      <c r="F20" s="52"/>
      <c r="G20" s="53"/>
      <c r="H20" s="47"/>
      <c r="I20" s="98">
        <v>4500</v>
      </c>
      <c r="J20" s="99" t="s">
        <v>56</v>
      </c>
      <c r="K20" s="100">
        <f t="shared" si="1"/>
        <v>12.96</v>
      </c>
      <c r="L20" s="100">
        <f t="shared" si="2"/>
        <v>13.46</v>
      </c>
      <c r="M20" s="101" t="s">
        <v>41</v>
      </c>
      <c r="N20" s="102">
        <f t="shared" si="0"/>
        <v>0.04277</v>
      </c>
      <c r="O20" s="103"/>
      <c r="P20" s="104"/>
    </row>
    <row r="21" s="2" customFormat="1" ht="15" customHeight="1" spans="1:16">
      <c r="A21" s="39"/>
      <c r="B21" s="40"/>
      <c r="C21" s="40"/>
      <c r="D21" s="39"/>
      <c r="E21" s="41"/>
      <c r="F21" s="52"/>
      <c r="G21" s="53"/>
      <c r="H21" s="47"/>
      <c r="I21" s="98">
        <v>4500</v>
      </c>
      <c r="J21" s="99" t="s">
        <v>57</v>
      </c>
      <c r="K21" s="100">
        <f t="shared" si="1"/>
        <v>12.96</v>
      </c>
      <c r="L21" s="100">
        <f t="shared" si="2"/>
        <v>13.46</v>
      </c>
      <c r="M21" s="101" t="s">
        <v>41</v>
      </c>
      <c r="N21" s="102">
        <f t="shared" si="0"/>
        <v>0.04277</v>
      </c>
      <c r="O21" s="103"/>
      <c r="P21" s="104"/>
    </row>
    <row r="22" s="2" customFormat="1" ht="15" customHeight="1" spans="1:16">
      <c r="A22" s="39"/>
      <c r="B22" s="40"/>
      <c r="C22" s="40"/>
      <c r="D22" s="39"/>
      <c r="E22" s="41"/>
      <c r="F22" s="52"/>
      <c r="G22" s="53"/>
      <c r="H22" s="47"/>
      <c r="I22" s="98">
        <v>4500</v>
      </c>
      <c r="J22" s="99" t="s">
        <v>58</v>
      </c>
      <c r="K22" s="100">
        <f t="shared" si="1"/>
        <v>12.96</v>
      </c>
      <c r="L22" s="100">
        <f t="shared" si="2"/>
        <v>13.46</v>
      </c>
      <c r="M22" s="101" t="s">
        <v>41</v>
      </c>
      <c r="N22" s="102">
        <f t="shared" si="0"/>
        <v>0.04277</v>
      </c>
      <c r="O22" s="103"/>
      <c r="P22" s="104"/>
    </row>
    <row r="23" s="2" customFormat="1" ht="15" customHeight="1" spans="1:16">
      <c r="A23" s="39"/>
      <c r="B23" s="40"/>
      <c r="C23" s="40"/>
      <c r="D23" s="39"/>
      <c r="E23" s="41"/>
      <c r="F23" s="52"/>
      <c r="G23" s="53"/>
      <c r="H23" s="47">
        <v>250</v>
      </c>
      <c r="I23" s="47">
        <f>G18-22500+H23</f>
        <v>2750</v>
      </c>
      <c r="J23" s="99" t="s">
        <v>59</v>
      </c>
      <c r="K23" s="100">
        <f t="shared" si="1"/>
        <v>7.92</v>
      </c>
      <c r="L23" s="100">
        <f t="shared" si="2"/>
        <v>8.42</v>
      </c>
      <c r="M23" s="101" t="s">
        <v>41</v>
      </c>
      <c r="N23" s="102">
        <f t="shared" si="0"/>
        <v>0.04277</v>
      </c>
      <c r="O23" s="103"/>
      <c r="P23" s="104"/>
    </row>
    <row r="24" s="2" customFormat="1" ht="15" customHeight="1" spans="1:16">
      <c r="A24" s="39"/>
      <c r="B24" s="40"/>
      <c r="C24" s="40"/>
      <c r="D24" s="39"/>
      <c r="E24" s="41"/>
      <c r="F24" s="45" t="s">
        <v>60</v>
      </c>
      <c r="G24" s="54">
        <v>20000</v>
      </c>
      <c r="H24" s="47"/>
      <c r="I24" s="98">
        <v>4500</v>
      </c>
      <c r="J24" s="99" t="s">
        <v>61</v>
      </c>
      <c r="K24" s="100">
        <f t="shared" si="1"/>
        <v>12.96</v>
      </c>
      <c r="L24" s="100">
        <f t="shared" si="2"/>
        <v>13.46</v>
      </c>
      <c r="M24" s="101" t="s">
        <v>41</v>
      </c>
      <c r="N24" s="102">
        <f t="shared" si="0"/>
        <v>0.04277</v>
      </c>
      <c r="O24" s="103"/>
      <c r="P24" s="104"/>
    </row>
    <row r="25" s="2" customFormat="1" ht="15" customHeight="1" spans="1:16">
      <c r="A25" s="39"/>
      <c r="B25" s="40"/>
      <c r="C25" s="40"/>
      <c r="D25" s="39"/>
      <c r="E25" s="41"/>
      <c r="F25" s="48"/>
      <c r="G25" s="55"/>
      <c r="H25" s="47"/>
      <c r="I25" s="98">
        <v>4500</v>
      </c>
      <c r="J25" s="99" t="s">
        <v>62</v>
      </c>
      <c r="K25" s="100">
        <f t="shared" si="1"/>
        <v>12.96</v>
      </c>
      <c r="L25" s="100">
        <f t="shared" si="2"/>
        <v>13.46</v>
      </c>
      <c r="M25" s="101" t="s">
        <v>41</v>
      </c>
      <c r="N25" s="102">
        <f t="shared" si="0"/>
        <v>0.04277</v>
      </c>
      <c r="O25" s="103"/>
      <c r="P25" s="104"/>
    </row>
    <row r="26" s="2" customFormat="1" ht="15" customHeight="1" spans="1:16">
      <c r="A26" s="39"/>
      <c r="B26" s="40"/>
      <c r="C26" s="40"/>
      <c r="D26" s="39"/>
      <c r="E26" s="41"/>
      <c r="F26" s="48"/>
      <c r="G26" s="55"/>
      <c r="H26" s="47"/>
      <c r="I26" s="98">
        <v>4500</v>
      </c>
      <c r="J26" s="99" t="s">
        <v>63</v>
      </c>
      <c r="K26" s="100">
        <f t="shared" si="1"/>
        <v>12.96</v>
      </c>
      <c r="L26" s="100">
        <f t="shared" si="2"/>
        <v>13.46</v>
      </c>
      <c r="M26" s="101" t="s">
        <v>41</v>
      </c>
      <c r="N26" s="102">
        <f t="shared" si="0"/>
        <v>0.04277</v>
      </c>
      <c r="O26" s="103"/>
      <c r="P26" s="104"/>
    </row>
    <row r="27" s="2" customFormat="1" ht="15" customHeight="1" spans="1:16">
      <c r="A27" s="39"/>
      <c r="B27" s="40"/>
      <c r="C27" s="40"/>
      <c r="D27" s="39"/>
      <c r="E27" s="41"/>
      <c r="F27" s="48"/>
      <c r="G27" s="55"/>
      <c r="H27" s="47"/>
      <c r="I27" s="98">
        <v>4500</v>
      </c>
      <c r="J27" s="99" t="s">
        <v>64</v>
      </c>
      <c r="K27" s="100">
        <f t="shared" si="1"/>
        <v>12.96</v>
      </c>
      <c r="L27" s="100">
        <f t="shared" si="2"/>
        <v>13.46</v>
      </c>
      <c r="M27" s="101" t="s">
        <v>41</v>
      </c>
      <c r="N27" s="102">
        <f t="shared" si="0"/>
        <v>0.04277</v>
      </c>
      <c r="O27" s="103"/>
      <c r="P27" s="104"/>
    </row>
    <row r="28" s="2" customFormat="1" ht="15" customHeight="1" spans="1:16">
      <c r="A28" s="39"/>
      <c r="B28" s="40"/>
      <c r="C28" s="40"/>
      <c r="D28" s="39"/>
      <c r="E28" s="41"/>
      <c r="F28" s="48"/>
      <c r="G28" s="55"/>
      <c r="H28" s="47">
        <v>200</v>
      </c>
      <c r="I28" s="47">
        <v>2200</v>
      </c>
      <c r="J28" s="99" t="s">
        <v>65</v>
      </c>
      <c r="K28" s="100">
        <f t="shared" si="1"/>
        <v>6.336</v>
      </c>
      <c r="L28" s="100">
        <f t="shared" si="2"/>
        <v>6.836</v>
      </c>
      <c r="M28" s="101" t="s">
        <v>45</v>
      </c>
      <c r="N28" s="102">
        <f>0.7*0.16*0.185</f>
        <v>0.02072</v>
      </c>
      <c r="O28" s="103"/>
      <c r="P28" s="104"/>
    </row>
    <row r="29" s="2" customFormat="1" ht="15" customHeight="1" spans="1:16">
      <c r="A29" s="39"/>
      <c r="B29" s="40"/>
      <c r="C29" s="40"/>
      <c r="D29" s="39"/>
      <c r="E29" s="41"/>
      <c r="F29" s="56" t="s">
        <v>66</v>
      </c>
      <c r="G29" s="57">
        <v>10000</v>
      </c>
      <c r="H29" s="47"/>
      <c r="I29" s="98">
        <v>4500</v>
      </c>
      <c r="J29" s="99" t="s">
        <v>67</v>
      </c>
      <c r="K29" s="100">
        <f t="shared" si="1"/>
        <v>12.96</v>
      </c>
      <c r="L29" s="100">
        <f t="shared" si="2"/>
        <v>13.46</v>
      </c>
      <c r="M29" s="101" t="s">
        <v>41</v>
      </c>
      <c r="N29" s="102">
        <f t="shared" si="0"/>
        <v>0.04277</v>
      </c>
      <c r="O29" s="103"/>
      <c r="P29" s="104"/>
    </row>
    <row r="30" s="2" customFormat="1" ht="15" customHeight="1" spans="1:16">
      <c r="A30" s="39"/>
      <c r="B30" s="40"/>
      <c r="C30" s="40"/>
      <c r="D30" s="39"/>
      <c r="E30" s="41"/>
      <c r="F30" s="58"/>
      <c r="G30" s="59"/>
      <c r="H30" s="47"/>
      <c r="I30" s="98">
        <v>4500</v>
      </c>
      <c r="J30" s="99" t="s">
        <v>68</v>
      </c>
      <c r="K30" s="100">
        <f t="shared" si="1"/>
        <v>12.96</v>
      </c>
      <c r="L30" s="100">
        <f t="shared" si="2"/>
        <v>13.46</v>
      </c>
      <c r="M30" s="101" t="s">
        <v>41</v>
      </c>
      <c r="N30" s="102">
        <f t="shared" si="0"/>
        <v>0.04277</v>
      </c>
      <c r="O30" s="103"/>
      <c r="P30" s="104"/>
    </row>
    <row r="31" s="2" customFormat="1" ht="15" customHeight="1" spans="1:16">
      <c r="A31" s="39"/>
      <c r="B31" s="40"/>
      <c r="C31" s="40"/>
      <c r="D31" s="39"/>
      <c r="E31" s="41"/>
      <c r="F31" s="58"/>
      <c r="G31" s="59"/>
      <c r="H31" s="47">
        <v>100</v>
      </c>
      <c r="I31" s="47">
        <v>1100</v>
      </c>
      <c r="J31" s="99" t="s">
        <v>69</v>
      </c>
      <c r="K31" s="100">
        <f t="shared" si="1"/>
        <v>3.168</v>
      </c>
      <c r="L31" s="100">
        <f t="shared" si="2"/>
        <v>3.668</v>
      </c>
      <c r="M31" s="101" t="s">
        <v>45</v>
      </c>
      <c r="N31" s="102">
        <f>0.7*0.16*0.185</f>
        <v>0.02072</v>
      </c>
      <c r="O31" s="103"/>
      <c r="P31" s="104"/>
    </row>
    <row r="32" s="2" customFormat="1" ht="15" customHeight="1" spans="1:16">
      <c r="A32" s="60"/>
      <c r="B32" s="61"/>
      <c r="C32" s="61"/>
      <c r="D32" s="60"/>
      <c r="E32" s="62"/>
      <c r="F32" s="63"/>
      <c r="G32" s="63"/>
      <c r="H32" s="64"/>
      <c r="I32" s="105"/>
      <c r="J32" s="106"/>
      <c r="K32" s="107"/>
      <c r="L32" s="107"/>
      <c r="M32" s="108"/>
      <c r="N32" s="109"/>
      <c r="O32" s="103"/>
      <c r="P32" s="104"/>
    </row>
    <row r="33" s="2" customFormat="1" ht="23" customHeight="1" spans="1:16">
      <c r="A33" s="65"/>
      <c r="B33" s="66"/>
      <c r="C33" s="66"/>
      <c r="D33" s="65"/>
      <c r="E33" s="67"/>
      <c r="F33" s="68"/>
      <c r="G33" s="69"/>
      <c r="H33" s="64"/>
      <c r="I33" s="105">
        <f>SUM(I8:I31)</f>
        <v>93940</v>
      </c>
      <c r="J33" s="110" t="s">
        <v>70</v>
      </c>
      <c r="K33" s="111">
        <f>SUM(K8:K31)</f>
        <v>270.5472</v>
      </c>
      <c r="L33" s="111">
        <f>SUM(L8:L31)</f>
        <v>282.5472</v>
      </c>
      <c r="M33" s="111">
        <f>SUM(M8:M31)</f>
        <v>0</v>
      </c>
      <c r="N33" s="111">
        <f>SUM(N8:N31)</f>
        <v>0.93828</v>
      </c>
      <c r="O33" s="92"/>
      <c r="P33" s="93"/>
    </row>
    <row r="34" s="1" customFormat="1" ht="15" spans="7:16">
      <c r="G34" s="23"/>
      <c r="H34" s="70"/>
      <c r="I34" s="112"/>
      <c r="J34" s="113"/>
      <c r="K34" s="78"/>
      <c r="L34" s="78"/>
      <c r="M34" s="79"/>
      <c r="N34" s="74"/>
      <c r="O34" s="75"/>
      <c r="P34" s="75"/>
    </row>
    <row r="36" s="1" customFormat="1" ht="15" spans="7:16">
      <c r="G36" s="23"/>
      <c r="H36" s="71"/>
      <c r="I36" s="70"/>
      <c r="J36" s="80"/>
      <c r="K36" s="78"/>
      <c r="L36" s="78"/>
      <c r="M36" s="79"/>
      <c r="N36" s="74"/>
      <c r="O36" s="75"/>
      <c r="P36" s="75"/>
    </row>
  </sheetData>
  <mergeCells count="19">
    <mergeCell ref="A1:M1"/>
    <mergeCell ref="A2:M2"/>
    <mergeCell ref="F3:G3"/>
    <mergeCell ref="F4:I4"/>
    <mergeCell ref="A8:A31"/>
    <mergeCell ref="B8:B31"/>
    <mergeCell ref="C8:C31"/>
    <mergeCell ref="D8:D31"/>
    <mergeCell ref="E8:E31"/>
    <mergeCell ref="F8:F11"/>
    <mergeCell ref="F12:F17"/>
    <mergeCell ref="F18:F23"/>
    <mergeCell ref="F24:F28"/>
    <mergeCell ref="F29:F31"/>
    <mergeCell ref="G8:G11"/>
    <mergeCell ref="G12:G17"/>
    <mergeCell ref="G18:G23"/>
    <mergeCell ref="G24:G28"/>
    <mergeCell ref="G29:G31"/>
  </mergeCells>
  <printOptions horizontalCentered="1" verticalCentered="1"/>
  <pageMargins left="0.00347222222222222" right="0.00347222222222222" top="0.00347222222222222" bottom="0.00347222222222222" header="0.5" footer="0.5"/>
  <pageSetup paperSize="8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4" sqref="B44"/>
    </sheetView>
  </sheetViews>
  <sheetFormatPr defaultColWidth="18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3W3391CSIZE BAND尺码条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2026-03-20T11:19:20Z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2052-11.8.2.12300</vt:lpwstr>
  </property>
  <property fmtid="{D5CDD505-2E9C-101B-9397-08002B2CF9AE}" pid="3" name="ICV">
    <vt:lpwstr>E120E14C4741494B8A36276B41D2C7EF_12</vt:lpwstr>
  </property>
</Properties>
</file>