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<sst xmlns="http://schemas.openxmlformats.org/spreadsheetml/2006/main" count="61" uniqueCount="56">
  <si>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</si>
  <si>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</si>
  <si>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</si>
  <si>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73701725382518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</si>
  <si>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</si>
  <si>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</si>
  <si>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</si>
  <si>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</si>
  <si>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</si>
  <si>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</si>
  <si>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</si>
  <si>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</si>
  <si>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</si>
  <si>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</si>
  <si>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</si>
  <si>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</si>
  <si>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</si>
  <si>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</si>
  <si>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</si>
  <si>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</si>
  <si>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</si>
  <si>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</si>
  <si>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</si>
  <si>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</si>
  <si>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</si>
  <si>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</si>
  <si>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</si>
  <si>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P26039229</t>
  </si>
  <si>
    <t xml:space="preserve">JJW-ST-003 </t>
  </si>
  <si>
    <t>S26033608</t>
  </si>
  <si>
    <t>198912 第三批 款</t>
  </si>
  <si>
    <t>20.5CM</t>
  </si>
  <si>
    <t>21*37*15</t>
  </si>
  <si>
    <t>P26039244</t>
  </si>
  <si>
    <t>S26033617</t>
  </si>
  <si>
    <t>198912 第四批 款</t>
  </si>
  <si>
    <t>P26039256</t>
  </si>
  <si>
    <t>S26033622</t>
  </si>
  <si>
    <t>198912 第五批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</si>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</sst>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Arial"/>
      <family val="2"/>
      <charset val="0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8" fillId="0" borderId="14" xfId="0" applyFont="1" applyFill="1" applyBorder="1" applyAlignment="1" applyProtection="1">
      <alignment horizontal="center" vertical="center" wrapText="1" shrinkToFi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0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21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shrinkToFit="1"/>
    </xf>
    <xf numFmtId="0" fontId="22" fillId="2" borderId="14" xfId="0" applyFont="1" applyFill="1" applyBorder="1" applyAlignment="1" applyProtection="1">
      <alignment horizontal="center" vertical="center" shrinkToFit="1"/>
    </xf>
    <xf numFmtId="0" fontId="23" fillId="0" borderId="9" xfId="0" applyFont="1" applyFill="1" applyBorder="1" applyAlignment="1" applyProtection="1">
      <alignment horizontal="center" vertical="center" shrinkToFit="1"/>
    </xf>
    <xf numFmtId="0" fontId="23" fillId="0" borderId="14" xfId="0" applyFont="1" applyFill="1" applyBorder="1" applyAlignment="1" applyProtection="1">
      <alignment horizontal="center" vertical="center" shrinkToFit="1"/>
    </xf>
    <xf numFmtId="0" fontId="22" fillId="2" borderId="11" xfId="0" applyFont="1" applyFill="1" applyBorder="1" applyAlignment="1" applyProtection="1">
      <alignment horizontal="center" vertical="center" shrinkToFit="1"/>
    </xf>
    <xf numFmtId="0" fontId="23" fillId="0" borderId="11" xfId="0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 applyProtection="1">
      <alignment horizontal="center" vertical="center" shrinkToFit="1"/>
    </xf>
    <xf numFmtId="0" fontId="23" fillId="0" borderId="12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J9" sqref="J9:J11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9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0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1"/>
    </row>
    <row r="4" ht="24" customHeight="1" spans="1:12">
      <c r="A4" s="26"/>
      <c r="B4" s="26"/>
      <c r="C4" s="27" t="s">
        <v>1</v>
      </c>
      <c r="D4" s="27"/>
      <c r="E4" s="28">
        <v>46112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2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3" t="s">
        <v>12</v>
      </c>
      <c r="K7" s="63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4" t="s">
        <v>23</v>
      </c>
      <c r="J8" s="65" t="s">
        <v>24</v>
      </c>
      <c r="K8" s="65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4790</v>
      </c>
      <c r="G9" s="50">
        <f t="shared" ref="G9:G11" si="0">+F9*0.02</f>
        <v>95.8</v>
      </c>
      <c r="H9" s="50">
        <f t="shared" ref="H9:H11" si="1">+F9+G9</f>
        <v>4885.8</v>
      </c>
      <c r="I9" s="66">
        <v>1</v>
      </c>
      <c r="J9" s="67">
        <f>K9-0.3</f>
        <v>3.37</v>
      </c>
      <c r="K9" s="68">
        <v>3.67</v>
      </c>
      <c r="L9" s="69" t="s">
        <v>32</v>
      </c>
    </row>
    <row r="10" s="19" customFormat="1" ht="42" customHeight="1" spans="1:12">
      <c r="A10" s="44" t="s">
        <v>33</v>
      </c>
      <c r="B10" s="45" t="s">
        <v>28</v>
      </c>
      <c r="C10" s="46" t="s">
        <v>34</v>
      </c>
      <c r="D10" s="47" t="s">
        <v>35</v>
      </c>
      <c r="E10" s="48" t="s">
        <v>31</v>
      </c>
      <c r="F10" s="49">
        <v>3445</v>
      </c>
      <c r="G10" s="50">
        <f t="shared" si="0"/>
        <v>68.9</v>
      </c>
      <c r="H10" s="50">
        <f t="shared" si="1"/>
        <v>3513.9</v>
      </c>
      <c r="I10" s="70"/>
      <c r="J10" s="67"/>
      <c r="K10" s="71"/>
      <c r="L10" s="69"/>
    </row>
    <row r="11" s="19" customFormat="1" ht="42" customHeight="1" spans="1:12">
      <c r="A11" s="44" t="s">
        <v>36</v>
      </c>
      <c r="B11" s="45" t="s">
        <v>28</v>
      </c>
      <c r="C11" s="46" t="s">
        <v>37</v>
      </c>
      <c r="D11" s="47" t="s">
        <v>38</v>
      </c>
      <c r="E11" s="48" t="s">
        <v>31</v>
      </c>
      <c r="F11" s="49">
        <v>3095</v>
      </c>
      <c r="G11" s="50">
        <f t="shared" si="0"/>
        <v>61.9</v>
      </c>
      <c r="H11" s="50">
        <f t="shared" si="1"/>
        <v>3156.9</v>
      </c>
      <c r="I11" s="72"/>
      <c r="J11" s="67"/>
      <c r="K11" s="73"/>
      <c r="L11" s="69"/>
    </row>
    <row r="12" ht="24" customHeight="1" spans="1:12">
      <c r="A12" s="51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6"/>
    </row>
    <row r="13" ht="24" customHeight="1" spans="1:12">
      <c r="A13" s="51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6"/>
    </row>
    <row r="14" ht="24" customHeight="1" spans="1:12">
      <c r="A14" s="53"/>
      <c r="B14" s="45"/>
      <c r="C14" s="52"/>
      <c r="D14" s="51"/>
      <c r="E14" s="51"/>
      <c r="F14" s="53"/>
      <c r="G14" s="54"/>
      <c r="H14" s="54"/>
      <c r="I14" s="54"/>
      <c r="J14" s="54"/>
      <c r="K14" s="54"/>
      <c r="L14" s="56"/>
    </row>
    <row r="15" ht="24" customHeight="1" spans="1:12">
      <c r="A15" s="53"/>
      <c r="B15" s="45"/>
      <c r="C15" s="52"/>
      <c r="D15" s="51"/>
      <c r="E15" s="51"/>
      <c r="F15" s="53"/>
      <c r="G15" s="54"/>
      <c r="H15" s="54"/>
      <c r="I15" s="54"/>
      <c r="J15" s="54"/>
      <c r="K15" s="54"/>
      <c r="L15" s="56"/>
    </row>
    <row r="16" ht="24" customHeight="1" spans="1:12">
      <c r="A16" s="53"/>
      <c r="B16" s="55"/>
      <c r="C16" s="52"/>
      <c r="D16" s="51"/>
      <c r="E16" s="51"/>
      <c r="F16" s="53"/>
      <c r="G16" s="54"/>
      <c r="H16" s="54"/>
      <c r="I16" s="54"/>
      <c r="J16" s="54"/>
      <c r="K16" s="54"/>
      <c r="L16" s="56"/>
    </row>
    <row r="17" ht="15" spans="1:12">
      <c r="A17" s="56" t="s">
        <v>39</v>
      </c>
      <c r="B17" s="56"/>
      <c r="C17" s="57"/>
      <c r="D17" s="54"/>
      <c r="E17" s="54"/>
      <c r="F17" s="58">
        <f>SUM(F9:F16)</f>
        <v>11330</v>
      </c>
      <c r="G17" s="58">
        <f>SUM(G9:G16)</f>
        <v>226.6</v>
      </c>
      <c r="H17" s="58">
        <f>SUM(H9:H16)</f>
        <v>11556.6</v>
      </c>
      <c r="I17" s="74"/>
      <c r="J17" s="74">
        <f>SUM(J9:J16)</f>
        <v>3.37</v>
      </c>
      <c r="K17" s="74">
        <f>SUM(K9:K16)</f>
        <v>3.67</v>
      </c>
      <c r="L17" s="74" t="str">
        <f>+L9</f>
        <v>21*37*15</v>
      </c>
    </row>
  </sheetData>
  <mergeCells count="9">
    <mergeCell ref="C4:D4"/>
    <mergeCell ref="E4:L4"/>
    <mergeCell ref="C5:D5"/>
    <mergeCell ref="E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40</v>
      </c>
      <c r="B2" s="6"/>
      <c r="C2" s="7"/>
    </row>
    <row r="3" s="1" customFormat="1" ht="41" customHeight="1" spans="1:3">
      <c r="A3" s="5" t="s">
        <v>41</v>
      </c>
      <c r="B3" s="8" t="s">
        <v>42</v>
      </c>
      <c r="C3" s="9" t="s">
        <v>43</v>
      </c>
    </row>
    <row r="4" s="1" customFormat="1" ht="41" customHeight="1" spans="1:3">
      <c r="A4" s="5" t="s">
        <v>44</v>
      </c>
      <c r="B4" s="10" t="str">
        <f>+箱单!D9</f>
        <v>198912 第三批 款</v>
      </c>
      <c r="C4" s="11"/>
    </row>
    <row r="5" s="1" customFormat="1" ht="41" customHeight="1" spans="1:3">
      <c r="A5" s="5" t="s">
        <v>45</v>
      </c>
      <c r="B5" s="12" t="str">
        <f>+箱单!B9</f>
        <v>JJW-ST-003 </v>
      </c>
      <c r="C5" s="13" t="s">
        <v>46</v>
      </c>
    </row>
    <row r="6" s="1" customFormat="1" ht="41" customHeight="1" spans="1:3">
      <c r="A6" s="5" t="s">
        <v>47</v>
      </c>
      <c r="B6" s="10" t="s">
        <v>48</v>
      </c>
      <c r="C6" s="14" t="str">
        <f>[1]箱单!I7</f>
        <v>1/1</v>
      </c>
    </row>
    <row r="7" s="1" customFormat="1" ht="41" customHeight="1" spans="1:3">
      <c r="A7" s="5" t="s">
        <v>49</v>
      </c>
      <c r="B7" s="15">
        <f>+箱单!H17</f>
        <v>11556.6</v>
      </c>
      <c r="C7" s="14"/>
    </row>
    <row r="8" s="1" customFormat="1" ht="41" customHeight="1" spans="1:3">
      <c r="A8" s="5" t="s">
        <v>50</v>
      </c>
      <c r="B8" s="12" t="str">
        <f>+箱单!L17</f>
        <v>21*37*15</v>
      </c>
      <c r="C8" s="16" t="s">
        <v>51</v>
      </c>
    </row>
    <row r="9" s="1" customFormat="1" ht="41" customHeight="1" spans="1:3">
      <c r="A9" s="5" t="s">
        <v>52</v>
      </c>
      <c r="B9" s="17">
        <f>+箱单!K17</f>
        <v>3.67</v>
      </c>
      <c r="C9" s="18" t="s">
        <v>53</v>
      </c>
    </row>
    <row r="10" s="1" customFormat="1" ht="41" customHeight="1" spans="1:3">
      <c r="A10" s="5" t="s">
        <v>54</v>
      </c>
      <c r="B10" s="10">
        <f>箱单!J17</f>
        <v>3.37</v>
      </c>
      <c r="C10" s="18"/>
    </row>
    <row r="11" s="1" customFormat="1" ht="41" customHeight="1" spans="1:3">
      <c r="A11" s="5" t="s">
        <v>55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2026-03-31T09:14:44Z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