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Sheet1!$A$7:$K$20</definedName>
    <definedName name="Ext">[1]LUT!$G$2</definedName>
    <definedName name="Gender">[1]LUT!$I$1:$BI$1</definedName>
    <definedName name="_xlnm.Print_Area" localSheetId="0">Sheet1!$A$1:$L$18</definedName>
  </definedNames>
  <calcPr calcId="144525"/>
</workbook>
</file>

<file path=xl/sharedStrings.xml><?xml version="1.0" encoding="utf-8"?>
<sst xmlns="http://schemas.openxmlformats.org/spreadsheetml/2006/main" count="60" uniqueCount="55">
  <si>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</si>
  <si>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</si>
  <si>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</si>
  <si>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</si>
  <si>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中通快运：800190797056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</si>
  <si>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</si>
  <si>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</si>
  <si>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</si>
  <si>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</si>
  <si>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</si>
  <si>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</si>
  <si>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</si>
  <si>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</si>
  <si>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</si>
  <si>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</si>
  <si>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</si>
  <si>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</si>
  <si>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</si>
  <si>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</si>
  <si>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</si>
  <si>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</si>
  <si>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</si>
  <si>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</si>
  <si>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</si>
  <si>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</si>
  <si>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</si>
  <si>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</si>
  <si>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</si>
  <si>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</si>
  <si>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QWLEF01014</t>
  </si>
  <si>
    <t>LTLOP25003-黑色蜡绳-22CM，3980</t>
  </si>
  <si>
    <t>49834-K，TEEN （5/1）5342-390 款，1640，
50100-K，TEEN （5/1）5342-396 款，1340</t>
  </si>
  <si>
    <t>14*36*9</t>
  </si>
  <si>
    <t>QMSLEFT036</t>
  </si>
  <si>
    <t>LTLOP25002-最新白色吊绳（80%cotton bci 20%recycled pes）-32CM，5700</t>
  </si>
  <si>
    <t>BUNNY 5812/800 款</t>
  </si>
  <si>
    <t>21*37*15</t>
  </si>
  <si>
    <t>RC26SHY026</t>
  </si>
  <si>
    <t>MRZCALL062-米黄色吊粒-21CM，1000</t>
  </si>
  <si>
    <t>4354-698 款</t>
  </si>
  <si>
    <t>RC26SHY027</t>
  </si>
  <si>
    <t>MRZCALL062-米黄色吊粒-21CM，2000</t>
  </si>
  <si>
    <t>4354-699 款</t>
  </si>
  <si>
    <t>RC26SHY028</t>
  </si>
  <si>
    <t>MRZCALL062-米黄色吊粒-21CM，10010</t>
  </si>
  <si>
    <t>4354-596 款</t>
  </si>
  <si>
    <t>JDPB0229</t>
  </si>
  <si>
    <t>MRPCBAS002-黑色吊绳-33CM，30299</t>
  </si>
  <si>
    <t>3670/331/800加单 款</t>
  </si>
  <si>
    <t>40*40*30</t>
  </si>
  <si>
    <t>CFPB091</t>
  </si>
  <si>
    <t>MRPCBAS002-黑色吊绳-33CM，48304，分3万+18304</t>
  </si>
  <si>
    <t>P 507 7670/500/800+803翻 款</t>
  </si>
  <si>
    <t>30*37*30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</si>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</sst>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view="pageBreakPreview" zoomScale="115" zoomScaleNormal="100" topLeftCell="A10" workbookViewId="0">
      <selection activeCell="K17" sqref="K17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46120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4" t="s">
        <v>26</v>
      </c>
      <c r="K8" s="28" t="s">
        <v>27</v>
      </c>
      <c r="L8" s="28" t="s">
        <v>28</v>
      </c>
    </row>
    <row r="9" s="4" customFormat="1" ht="57" customHeight="1" spans="1:12">
      <c r="A9" s="29" t="s">
        <v>29</v>
      </c>
      <c r="B9" s="29" t="s">
        <v>30</v>
      </c>
      <c r="C9" s="30" t="s">
        <v>31</v>
      </c>
      <c r="D9" s="31">
        <v>2980</v>
      </c>
      <c r="E9" s="32">
        <f>+D9*0.05</f>
        <v>149</v>
      </c>
      <c r="F9" s="32">
        <f>+D9+E9</f>
        <v>3129</v>
      </c>
      <c r="G9" s="33">
        <v>1</v>
      </c>
      <c r="H9" s="33">
        <f>I9-0.13</f>
        <v>0.86</v>
      </c>
      <c r="I9" s="45">
        <v>0.99</v>
      </c>
      <c r="J9" s="45" t="s">
        <v>32</v>
      </c>
      <c r="K9" s="33">
        <v>0.005</v>
      </c>
      <c r="L9" s="33">
        <f t="shared" ref="L9:L15" si="0">I9*G9</f>
        <v>0.99</v>
      </c>
    </row>
    <row r="10" s="4" customFormat="1" ht="60" customHeight="1" spans="1:12">
      <c r="A10" s="34" t="s">
        <v>33</v>
      </c>
      <c r="B10" s="34" t="s">
        <v>34</v>
      </c>
      <c r="C10" s="30" t="s">
        <v>35</v>
      </c>
      <c r="D10" s="35">
        <v>5700</v>
      </c>
      <c r="E10" s="32">
        <f t="shared" ref="E10:E15" si="1">D10*0.05</f>
        <v>285</v>
      </c>
      <c r="F10" s="32">
        <f t="shared" ref="F10:F15" si="2">D10+E10</f>
        <v>5985</v>
      </c>
      <c r="G10" s="33">
        <v>1</v>
      </c>
      <c r="H10" s="33">
        <f>I10-0.3</f>
        <v>2.63</v>
      </c>
      <c r="I10" s="46">
        <v>2.93</v>
      </c>
      <c r="J10" s="46" t="s">
        <v>36</v>
      </c>
      <c r="K10" s="33">
        <v>0.012</v>
      </c>
      <c r="L10" s="33">
        <f t="shared" si="0"/>
        <v>2.93</v>
      </c>
    </row>
    <row r="11" s="4" customFormat="1" ht="60" customHeight="1" spans="1:12">
      <c r="A11" s="34" t="s">
        <v>37</v>
      </c>
      <c r="B11" s="34" t="s">
        <v>38</v>
      </c>
      <c r="C11" s="30" t="s">
        <v>39</v>
      </c>
      <c r="D11" s="35">
        <v>1000</v>
      </c>
      <c r="E11" s="32">
        <f t="shared" si="1"/>
        <v>50</v>
      </c>
      <c r="F11" s="32">
        <f t="shared" si="2"/>
        <v>1050</v>
      </c>
      <c r="G11" s="36">
        <v>1</v>
      </c>
      <c r="H11" s="36">
        <f>I11-0.3</f>
        <v>2.2</v>
      </c>
      <c r="I11" s="36">
        <v>2.5</v>
      </c>
      <c r="J11" s="36" t="s">
        <v>36</v>
      </c>
      <c r="K11" s="36">
        <v>0.012</v>
      </c>
      <c r="L11" s="36">
        <f t="shared" si="0"/>
        <v>2.5</v>
      </c>
    </row>
    <row r="12" s="4" customFormat="1" ht="60" customHeight="1" spans="1:12">
      <c r="A12" s="34" t="s">
        <v>40</v>
      </c>
      <c r="B12" s="34" t="s">
        <v>41</v>
      </c>
      <c r="C12" s="30" t="s">
        <v>42</v>
      </c>
      <c r="D12" s="35">
        <v>2000</v>
      </c>
      <c r="E12" s="32">
        <f t="shared" si="1"/>
        <v>100</v>
      </c>
      <c r="F12" s="32">
        <f t="shared" si="2"/>
        <v>2100</v>
      </c>
      <c r="G12" s="37"/>
      <c r="H12" s="37"/>
      <c r="I12" s="37"/>
      <c r="J12" s="37"/>
      <c r="K12" s="37"/>
      <c r="L12" s="37">
        <f t="shared" si="0"/>
        <v>0</v>
      </c>
    </row>
    <row r="13" s="4" customFormat="1" ht="60" customHeight="1" spans="1:12">
      <c r="A13" s="34" t="s">
        <v>43</v>
      </c>
      <c r="B13" s="34" t="s">
        <v>44</v>
      </c>
      <c r="C13" s="30" t="s">
        <v>45</v>
      </c>
      <c r="D13" s="35">
        <v>10010</v>
      </c>
      <c r="E13" s="32">
        <f t="shared" si="1"/>
        <v>500.5</v>
      </c>
      <c r="F13" s="32">
        <f t="shared" si="2"/>
        <v>10510.5</v>
      </c>
      <c r="G13" s="38"/>
      <c r="H13" s="38"/>
      <c r="I13" s="38"/>
      <c r="J13" s="38"/>
      <c r="K13" s="38"/>
      <c r="L13" s="38">
        <f t="shared" si="0"/>
        <v>0</v>
      </c>
    </row>
    <row r="14" s="4" customFormat="1" ht="60" customHeight="1" spans="1:12">
      <c r="A14" s="34" t="s">
        <v>46</v>
      </c>
      <c r="B14" s="34" t="s">
        <v>47</v>
      </c>
      <c r="C14" s="30" t="s">
        <v>48</v>
      </c>
      <c r="D14" s="35">
        <v>30299</v>
      </c>
      <c r="E14" s="32">
        <f t="shared" si="1"/>
        <v>1514.95</v>
      </c>
      <c r="F14" s="32">
        <f t="shared" si="2"/>
        <v>31813.95</v>
      </c>
      <c r="G14" s="33">
        <v>1</v>
      </c>
      <c r="H14" s="33">
        <f>I14-0.82</f>
        <v>13.28</v>
      </c>
      <c r="I14" s="46">
        <v>14.1</v>
      </c>
      <c r="J14" s="46" t="s">
        <v>49</v>
      </c>
      <c r="K14" s="33">
        <v>0.048</v>
      </c>
      <c r="L14" s="33">
        <f t="shared" si="0"/>
        <v>14.1</v>
      </c>
    </row>
    <row r="15" s="4" customFormat="1" ht="60" customHeight="1" spans="1:12">
      <c r="A15" s="34" t="s">
        <v>50</v>
      </c>
      <c r="B15" s="34" t="s">
        <v>51</v>
      </c>
      <c r="C15" s="30" t="s">
        <v>52</v>
      </c>
      <c r="D15" s="35">
        <v>30000</v>
      </c>
      <c r="E15" s="32">
        <f t="shared" si="1"/>
        <v>1500</v>
      </c>
      <c r="F15" s="32">
        <f t="shared" si="2"/>
        <v>31500</v>
      </c>
      <c r="G15" s="33">
        <v>1</v>
      </c>
      <c r="H15" s="33">
        <f>I15-0.82</f>
        <v>12.5</v>
      </c>
      <c r="I15" s="46">
        <v>13.32</v>
      </c>
      <c r="J15" s="46" t="s">
        <v>49</v>
      </c>
      <c r="K15" s="33">
        <v>0.048</v>
      </c>
      <c r="L15" s="33">
        <f>I15*G15</f>
        <v>13.32</v>
      </c>
    </row>
    <row r="16" s="4" customFormat="1" ht="60" customHeight="1" spans="1:12">
      <c r="A16" s="34" t="s">
        <v>50</v>
      </c>
      <c r="B16" s="34" t="s">
        <v>51</v>
      </c>
      <c r="C16" s="30" t="s">
        <v>52</v>
      </c>
      <c r="D16" s="39">
        <v>18304</v>
      </c>
      <c r="E16" s="32">
        <f>D16*0.05</f>
        <v>915.2</v>
      </c>
      <c r="F16" s="32">
        <f>D16+E16</f>
        <v>19219.2</v>
      </c>
      <c r="G16" s="33">
        <v>1</v>
      </c>
      <c r="H16" s="33">
        <f>I16-0.82</f>
        <v>7.63</v>
      </c>
      <c r="I16" s="47">
        <v>8.45</v>
      </c>
      <c r="J16" s="47" t="s">
        <v>53</v>
      </c>
      <c r="K16" s="33">
        <v>0.033</v>
      </c>
      <c r="L16" s="33">
        <f>I16*G16</f>
        <v>8.45</v>
      </c>
    </row>
    <row r="17" s="4" customFormat="1" ht="35" customHeight="1" spans="1:12">
      <c r="A17" s="30"/>
      <c r="B17" s="30"/>
      <c r="C17" s="40"/>
      <c r="D17" s="39"/>
      <c r="E17" s="32"/>
      <c r="F17" s="32"/>
      <c r="G17" s="33"/>
      <c r="H17" s="33"/>
      <c r="I17" s="47"/>
      <c r="J17" s="47"/>
      <c r="K17" s="47"/>
      <c r="L17" s="47"/>
    </row>
    <row r="18" ht="47" customHeight="1" spans="1:12">
      <c r="A18" s="41" t="s">
        <v>54</v>
      </c>
      <c r="B18" s="42"/>
      <c r="C18" s="42"/>
      <c r="D18" s="43">
        <f>SUM(D9:D17)</f>
        <v>100293</v>
      </c>
      <c r="E18" s="43">
        <f>SUM(E9:E17)</f>
        <v>5014.65</v>
      </c>
      <c r="F18" s="43">
        <f>SUM(F9:F17)</f>
        <v>105307.65</v>
      </c>
      <c r="G18" s="43">
        <f>SUM(G9:G17)</f>
        <v>6</v>
      </c>
      <c r="H18" s="43"/>
      <c r="I18" s="43"/>
      <c r="J18" s="43"/>
      <c r="K18" s="43"/>
      <c r="L18" s="43">
        <f>SUM(L9:L16)</f>
        <v>42.29</v>
      </c>
    </row>
  </sheetData>
  <autoFilter ref="A7:K20">
    <extLst/>
  </autoFilter>
  <mergeCells count="13">
    <mergeCell ref="A1:K1"/>
    <mergeCell ref="A2:K2"/>
    <mergeCell ref="A3:C3"/>
    <mergeCell ref="D3:K3"/>
    <mergeCell ref="D4:K4"/>
    <mergeCell ref="D5:K5"/>
    <mergeCell ref="G11:G13"/>
    <mergeCell ref="H11:H13"/>
    <mergeCell ref="I11:I13"/>
    <mergeCell ref="J11:J13"/>
    <mergeCell ref="K11:K13"/>
    <mergeCell ref="L11:L13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2026-04-08T10:07:17Z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